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75" windowWidth="14940" windowHeight="9015" activeTab="3"/>
  </bookViews>
  <sheets>
    <sheet name="5.1." sheetId="1" r:id="rId1"/>
    <sheet name="5.2 " sheetId="2" r:id="rId2"/>
    <sheet name="5.3. Показники  " sheetId="3" r:id="rId3"/>
    <sheet name="5.4. Показники " sheetId="4" r:id="rId4"/>
    <sheet name="5.5. " sheetId="5" r:id="rId5"/>
  </sheets>
  <definedNames>
    <definedName name="_xlnm.Print_Area" localSheetId="0">'5.1.'!$B$1:$L$25</definedName>
    <definedName name="_xlnm.Print_Area" localSheetId="2">'5.3. Показники  '!$A$1:$P$127</definedName>
    <definedName name="_xlnm.Print_Area" localSheetId="3">'5.4. Показники '!$B$1:$P$96</definedName>
    <definedName name="_xlnm.Print_Area" localSheetId="4">'5.5. '!$B$2:$K$45</definedName>
  </definedNames>
  <calcPr fullCalcOnLoad="1"/>
</workbook>
</file>

<file path=xl/sharedStrings.xml><?xml version="1.0" encoding="utf-8"?>
<sst xmlns="http://schemas.openxmlformats.org/spreadsheetml/2006/main" count="513" uniqueCount="238">
  <si>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</si>
  <si>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</si>
  <si>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</si>
  <si>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</si>
  <si>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</si>
  <si>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</si>
  <si>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</si>
  <si>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</si>
  <si>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</si>
  <si>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</si>
  <si>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</si>
  <si>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</si>
  <si>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</si>
  <si>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</si>
  <si>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</si>
  <si>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</si>
  <si>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</si>
  <si>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</si>
  <si>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</si>
  <si>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</si>
  <si>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</si>
  <si>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</si>
  <si>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</si>
  <si>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</si>
  <si>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</si>
  <si>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</si>
  <si>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</si>
  <si>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</si>
  <si>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</si>
  <si>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</si>
  <si>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</si>
  <si>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</si>
  <si>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</si>
  <si>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</si>
  <si>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</si>
  <si>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</si>
  <si>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</si>
  <si>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</si>
  <si>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</si>
  <si>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</si>
  <si>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</si>
  <si>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</si>
  <si>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</si>
  <si>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</si>
  <si>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</si>
  <si>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</si>
  <si>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</si>
  <si>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</si>
  <si>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</si>
  <si>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</si>
  <si>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</si>
  <si>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</si>
  <si>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</si>
  <si>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</si>
  <si>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</si>
  <si>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</si>
  <si>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</si>
  <si>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</si>
  <si>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</si>
  <si>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</si>
  <si>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</si>
  <si>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</si>
  <si>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Напрям використання бюджетних коштів (1)</t>
  </si>
  <si>
    <t>(1)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</si>
  <si>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</si>
  <si>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</si>
  <si>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</si>
  <si>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</si>
  <si>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</si>
  <si>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</si>
  <si>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</si>
  <si>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</si>
  <si>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</si>
  <si>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</si>
  <si>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</si>
  <si>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</si>
  <si>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</si>
  <si>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</si>
  <si>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</si>
  <si>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</si>
  <si>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</si>
  <si>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</si>
  <si>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</si>
  <si>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</si>
  <si>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</si>
  <si>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</si>
  <si>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</si>
  <si>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</si>
  <si>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</si>
  <si>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</si>
  <si>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</si>
  <si>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</si>
  <si>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</si>
  <si>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</si>
  <si>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</si>
  <si>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</si>
  <si>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</si>
  <si>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</si>
  <si>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</si>
  <si>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</si>
  <si>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</si>
  <si>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</si>
  <si>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</si>
  <si>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</si>
  <si>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</si>
  <si>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</si>
  <si>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</si>
  <si>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</si>
  <si>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</si>
  <si>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</si>
  <si>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</si>
  <si>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Здійснення управлінням наданих законодавством повноважень у сфері соціального захисту населення.</t>
  </si>
  <si>
    <t>Погашення кредиторської заборгованості</t>
  </si>
  <si>
    <t>якості</t>
  </si>
  <si>
    <t>Порушень по даній програмі за звітний період не виявлено.</t>
  </si>
  <si>
    <t>В ході реалізації програми повністю задоволені потреби громади. Програма носить актуальний характер. Дублювання заходів програми не здійснювалось в заходів інших програм.</t>
  </si>
  <si>
    <t>Управління соціального захисту населення, сім'ї та праці Новгород-Сіверської міської ради Чернігівської області</t>
  </si>
  <si>
    <t>(0813040)</t>
  </si>
  <si>
    <t>Надання допомоги сім'ям з дітьми, малозабезпеченим сім’ям, тимчасової допомоги дітям</t>
  </si>
  <si>
    <t>Забезпечення 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</si>
  <si>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</si>
  <si>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Витрати надання допомоги у зв'язку з вагітністю і пологами</t>
  </si>
  <si>
    <t>кількість одержувачів допомоги  у зв'язку з вагітністю і пологами</t>
  </si>
  <si>
    <t>середній розмір допомоги у зв'язку з вагітністю і пологами</t>
  </si>
  <si>
    <t>Кількість річок міста по яким необхідно провести роботи по встановленню земель водного фонду та водоохоронних зон (од)</t>
  </si>
  <si>
    <t>Відхилень не має</t>
  </si>
  <si>
    <t>Кількість річок міста по яким планується  провести роботи по встановленню земель водного фонду та водоохоронних зон (од.)</t>
  </si>
  <si>
    <t>Видатки на розробку одного проекту земелеустрою щодо організації і встановлення земель водного фонду та водоохоронних зон (тис.грн)</t>
  </si>
  <si>
    <t>Відсутність погодження в Міністерстві екології та природних ресурсів України не дає змоги підписати акт виконаних робіт та провести розрахунки.</t>
  </si>
  <si>
    <t>Відсоток робіт з розробки проекту землеустрою щодо організації встановлення земель водного фонду та водоохоронних зон річки до необхідної кількості зазначених  проектів, які необхідно розробити на території міста (%)</t>
  </si>
  <si>
    <t>Паспортизація водних об`єктів</t>
  </si>
  <si>
    <t>кількість водних об`єктів по яким необхідно провести паспортизацію (од.)</t>
  </si>
  <si>
    <t>кількість водних об`єктів , по яким планується провести паспортизацію (од.)</t>
  </si>
  <si>
    <t>Середні видатки на 1 водний об`єкт (тис. грн)</t>
  </si>
  <si>
    <t>Відсоток водних об`єктів по яким планується проведення паспортизації до водних об`єктів по яким необхідно розробити паспорти (%)</t>
  </si>
  <si>
    <t>Трансферти (оформлення правовстановлюючих документів на право користування земельними ділянками)</t>
  </si>
  <si>
    <t>Кількість земельних ділянок, які потребують оформлення права користування (од)</t>
  </si>
  <si>
    <t>кількість земельних ділянок по яким заплановано оформлення права користування (од)</t>
  </si>
  <si>
    <t>Середня вартість робіт (тис. грн)</t>
  </si>
  <si>
    <t>Відсоток земельних ділянок до тих,які необхідно оформити (%)</t>
  </si>
  <si>
    <t>Зазначаються усі напрями використання бюджетних коштів, затверджені паспортом бюджетної програми.</t>
  </si>
  <si>
    <t>Надання допомоги при народженні дитини</t>
  </si>
  <si>
    <t>Витрати на надання допомоги при народженні дитини</t>
  </si>
  <si>
    <t>кількість одержувачів одноразової виплати при народженні  дитини</t>
  </si>
  <si>
    <t>середній розмір одноразової частини допомоги при народженні дитини</t>
  </si>
  <si>
    <t xml:space="preserve">Пояснення щодо причин розбіжностей між затвердженими та досягнутими результативними показниками: розмір виплати планувався до середніх доходів отримувачів допомоги за 2017рік. Виплата у 2018 році здійснювалась по фактичним доходам отримувачів допомоги за 2018 рік. </t>
  </si>
  <si>
    <t>Надання допомоги на дітей, над якими встановлено опіку чи піклування</t>
  </si>
  <si>
    <t>Витрати на 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</si>
  <si>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</si>
  <si>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</si>
  <si>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</si>
  <si>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</si>
  <si>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>Надання допомоги на дітей одиноким матерям</t>
  </si>
  <si>
    <t>Витрати на надання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</si>
  <si>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</si>
  <si>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</si>
  <si>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до 23 років одиноким матерям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</si>
  <si>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за фактичним зверненням одержувачів у поточному році.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</si>
  <si>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</si>
  <si>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</si>
  <si>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одиноким матерям</t>
  </si>
  <si>
    <t>Надання тимчасової державної допомоги дітям</t>
  </si>
  <si>
    <t>Витрати на надання тимчасової державної допомоги дітям</t>
  </si>
  <si>
    <t xml:space="preserve">кількість одержувачів тимчасової державної допомоги дітям віком до 6 років </t>
  </si>
  <si>
    <t xml:space="preserve">кількість одержувачів тимчасової державної допомоги дітям віком від 6 до 18 років </t>
  </si>
  <si>
    <t xml:space="preserve">середньомісячний розмір тимчасової державної допомоги дітям віком до 6 років </t>
  </si>
  <si>
    <t xml:space="preserve">середньомісячний розмір тимчасової державної допомоги дітям віком від 6 до 18 років </t>
  </si>
  <si>
    <t>Надання державної соціальної допомоги малозабезпеченим сім'ям</t>
  </si>
  <si>
    <t>Витрати на надання державної соціальної допомоги малозабезпеченим сім'ям</t>
  </si>
  <si>
    <t>кількість одержувачів державної соціальної допомоги малозабезпеченим сім'ям</t>
  </si>
  <si>
    <t>середньомісячний розмір державної соціальної допомоги малозабезпеченим сім'ям</t>
  </si>
  <si>
    <t>кількість одержувачів щомісячної частини допомоги при народженні першої дитини</t>
  </si>
  <si>
    <t>0</t>
  </si>
  <si>
    <t>Пояснення щодо причин розбіжностей між затвердженими та досягнутими результативними показниками:  Виплати протягом поточного року здійснювались відповідно до фактичної потреби.</t>
  </si>
  <si>
    <t>28</t>
  </si>
  <si>
    <t>Соціальний захист найбільш вразливих верств населення.</t>
  </si>
  <si>
    <t>Підвищення рівня життя найбільш вразливих верств населення.</t>
  </si>
  <si>
    <t xml:space="preserve">Начальник відділу фінансового забезпечення </t>
  </si>
  <si>
    <t>Н.Г. Головань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</si>
  <si>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: зменшення обсягів проведених видатків виникла внаслідок зменшення звернень та збільшення фактичних доходів отримувачів допомоги у поточному році.                                                                                                                     </t>
  </si>
  <si>
    <t xml:space="preserve">Напрям використання бюджетних коштів 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</si>
  <si>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</si>
  <si>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51</t>
  </si>
  <si>
    <t>5</t>
  </si>
  <si>
    <t>Пояснення щодо збільшення (зменшення) затрат порівняно із  аналогічними показниками попереднього року: зменшення затрат відбулося за рахунок зменшення контингенту отримувачів допомоги. Виплати протягом поточного року здійснювались відповідно до фактичної потреби.</t>
  </si>
  <si>
    <t>Пояснення щодо збільшення (зменшення) продукту порівняно із  аналогічними показниками попереднього року: розбіжність виникла внаслідок того,що нарахування допомоги здійснювалось за фактичним зверненням одержувачів у поточному році та завершенням виплат для одержувачів в попередні роки</t>
  </si>
  <si>
    <t>Пояснення щодо збільшення (зменшення) ефективності порівняно із  аналогічними показниками попереднього року: порівняти неможливо так як кількість отримувачів допомоги на другу, третью та наступних дітей зменшується в зв'язку з закінченням сроків виплат, а  після 30.06.2014 року сума одноразової та щомісячних виплат не змінювалася.</t>
  </si>
  <si>
    <t xml:space="preserve">Пояснення щодо збільшення (зменшення) ефективності порівняно із  аналогічними показниками попереднього року: Збільшення прожиткового мінімуму для певних категорій громадян </t>
  </si>
  <si>
    <t>Пояснення щодо збільшення (зменшення) продукту порівняно із  аналогічними показниками попереднього року: зменшилась кількость звернень за наданням допомоги за рахунок збільшення мінімальної заробітної плати в Україні</t>
  </si>
  <si>
    <t>Пояснення щодо збільшення (зменшення) продукту порівняно із  аналогічними показниками попереднього року: розбіжностей немає.</t>
  </si>
  <si>
    <t xml:space="preserve">Пояснення щодо збільшення (зменшення) затрат порівняно із  аналогічними показниками попереднього року: зменшення затрат відбулося за рахунок зменшення контингенту отримувачів допомоги та суми допомоги. </t>
  </si>
  <si>
    <t>Пояснення щодо збільшення (зменшення) ефективності порівняно із  аналогічними показниками попереднього року: збільшення мінімальної заробітної плати в Україні призвело до зменшення суми допомоги</t>
  </si>
  <si>
    <t>за 2019 рік</t>
  </si>
  <si>
    <t>55</t>
  </si>
  <si>
    <t xml:space="preserve">Пояснення щодо  розбіжностей між фактичними  та плановими результативними показниками: затверджено коштів у паспорті бюджетної програми більше від обсягів касових видатків </t>
  </si>
  <si>
    <t>Пояснення щодо  розбіжностей між фактичними  та плановими результативними показниками: у зв'язку зі збільшенням частки непрацюючих жінок по відношенню до тих, які перебували на обліку в центрах занятості при оформленні допомоги у зв'язку з вагітністю та пологами на 2019 рік.</t>
  </si>
  <si>
    <t>Пояснення щодо  розбіжностей між фактичними  та плановими результативними показниками: нарахування допомоги здійснювалось за фактичним зверненням одержувачів у поточному році</t>
  </si>
  <si>
    <t>Пояснення щодо причин розбіжностей між затвердженими та досягнутими результативними показниками: виплати протягом поточного року здійснювались відповідно до фактичної потреби.</t>
  </si>
  <si>
    <t>130</t>
  </si>
  <si>
    <t>327</t>
  </si>
  <si>
    <t>20</t>
  </si>
  <si>
    <t>кількість одержувачів щомісячної частини допомоги при народженні другої та третьої дитини</t>
  </si>
  <si>
    <t>Пояснення щодо причин розбіжностей між затвердженими та досягнутими результативними показниками: розбіжність виникла внаслідок того,що нарахування допомоги здійснювалось за фактичним зверненням одержувачів у поточному році</t>
  </si>
  <si>
    <t>середній розмір щомісячної виплати допомоги при народженні третьої та наступної дитини</t>
  </si>
  <si>
    <t>середній розмір щомісячної виплати допомоги при народженні першої дитини</t>
  </si>
  <si>
    <t>середній розмір щомісячної виплати допомоги при народженні другої дитини</t>
  </si>
  <si>
    <t xml:space="preserve">Пояснення щодо причин розбіжностей між затвердженими та досягнутими результативними показниками: розбіжність виникла за рахунок різної суми допомоги, призначеної за третю і наступну дитину </t>
  </si>
  <si>
    <t>Пояснення щодо причин розбіжностей між затвердженими та досягнутими результативними показниками:  нарахування допомоги здійснювалось за фактичним зверненням одержувачів у поточному році</t>
  </si>
  <si>
    <t>Пояснення щодо причин розбіжностей між затвердженими та досягнутими результативними показниками: розмір допомоги менший від запланованого внаслідок меншої кількості дітей, які знаходяться під опікою чи піклуванням з максимальним розміром виплати</t>
  </si>
  <si>
    <t>40</t>
  </si>
  <si>
    <t>90</t>
  </si>
  <si>
    <t>Пояснення щодо причин розбіжностей між затвердженими та досягнутими результативними показниками: збільшення відбулося за рахунок збільшення прожиткових мінімумів за 2019 рік та від отриманих доходів одержувачів</t>
  </si>
  <si>
    <t>Пояснення щодо причин розбіжностей між затвердженими та досягнутими результативними показниками: нарахована сума за 2019 рік менша, ніж запланована у зв’язку із зменшенням кількості отримувачів допомоги та збільшенням їх доходів</t>
  </si>
  <si>
    <t>Пояснення щодо причин розбіжностей між затвердженими та досягнутими результативними показниками: Нарахована сума за 2019 рік менша, ніж запланована у зв’язку із зменшенням кількості отримувачів допомоги</t>
  </si>
  <si>
    <t>65</t>
  </si>
  <si>
    <t>Забезпечення відшкодування послуги з догляду за дитиною до трьох років «муніципальна няня»</t>
  </si>
  <si>
    <t>Пояснення щодо причин розбіжностей між затвердженими та досягнутими результативними показниками:Нарахована сума менша, ніж запланована у зв’язку із пізнішим сроком звернень отримувачів допомоги від початку дії бюджетної програми</t>
  </si>
  <si>
    <t>Пояснення щодо причин розбіжностей між затвердженими та досягнутими результативними показниками: збільшення середньомісячного розміру виникло за рахунок більшої кількості дітей, на яких здійснювали виплати по допомозі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</si>
  <si>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</si>
  <si>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Відхилення касових видатків від затверджених бюджетних призначень по спеціальному  фонду виникло в результаті економії бюджетних призначень і становить в сумі 1971,02 тис.грн  .</t>
  </si>
  <si>
    <t xml:space="preserve">Пояснення щодо збільшення (зменшення)  затрат порівняно із  аналогічними показниками попереднього року  : зменшення затрат виникло в результаті зменшення кількості жінок та суми призначених виплат у поточному році.                                                                                                                     </t>
  </si>
  <si>
    <t>Пояснення щодо збільшення (зменшення) обсягів продукту порівняно із  аналогічними показниками попереднього року:зменшилась кількість звернень за наданням допомоги</t>
  </si>
  <si>
    <t xml:space="preserve">Пояснення щодо збільшення (зменшення) ефективності порівняно із  аналогічними показниками попереднього року  : зменшення  затрат виникло в результаті зменшенням сум соціальних виплат для для даної категорії жінок у поточному році.                                                                                                                     </t>
  </si>
  <si>
    <t>кількість одержувачів щомісячної частини допомоги при народженні другої, третьої та наступної дитини</t>
  </si>
  <si>
    <t>Пояснення щодо збільшення (зменшення)продукту порівняно із  аналогічними показниками попереднього року: у зв'язку зі зменшенням кількості звернень за наданням допомоги</t>
  </si>
  <si>
    <t>Пояснення щодо збільшення (зменшення) затрат порівняно із  аналогічними показниками попереднього року: незважаючи на зменшення кількості одержувачів допомоги та збільшення  прожиткового мінімуму для різних категорій громадян витрати залишились на рівні попереднього року.</t>
  </si>
  <si>
    <t xml:space="preserve">Пояснення щодо збільшення (зменшення) продукту порівняно із  аналогічними показниками попереднього року: зменшилась кількость звернень за наданням допомоги </t>
  </si>
  <si>
    <t>Пояснення щодо збільшення (зменшення) затрат порівняно із  аналогічними показниками попереднього року:  Зменшення відбулося за рахунок  меншої кількості звернень за даною допомогою і меншої суми допомоги.</t>
  </si>
  <si>
    <t>Пояснення щодо збільшення (зменшення) затрат порівняно із  аналогічними показниками попереднього року: зменшення відбулося за рахунок меншоїї суми виплат в результаті збільшення прожиткового мінімуму.</t>
  </si>
  <si>
    <t>Пояснення щодо збільшення (зменшення) ефективності порівняно із  аналогічними показниками попереднього року:Зменшення допомоги відбулося за рахунок збільшення прожиткового мінімуму для певних категорій громадян</t>
  </si>
  <si>
    <t>Витрати на відшкодування послуги з догляду за дитиною до трьох років «муніципальна няня»</t>
  </si>
  <si>
    <t>кількість одержувачів на відшкодування послуги з догляду за дитиною до трьох років «муніципальна няня»</t>
  </si>
  <si>
    <t>середньомісячний розмір державної соціальної допомоги на відшкодування послуги з догляду за дитиною до трьох років «муніципальна няня»</t>
  </si>
  <si>
    <t>Пояснення щодо збільшення (зменшення) затрат порівняно із  аналогічними показниками попереднього року: програма запрацювала в 2019 році, тому порівнять з 2018 роком неможливо</t>
  </si>
  <si>
    <t>Станом на 01.01.2019 року та станом на 01.01.2020 року дебіторська та кредиторська заборгованості відсутні.</t>
  </si>
  <si>
    <t>Пояснення щодо збільшення (зменшення) продукту порівняно із  аналогічними показниками попереднього року:  програма запрацювала в 2019 році, тому порівнять з 2018 роком неможливо</t>
  </si>
  <si>
    <t>Пояснення щодо збільшення (зменшення) ефективності порівняно із  аналогічними показниками попереднього року:  програма запрацювала в 2019 році, тому порівнять з 2018 роком неможливо</t>
  </si>
  <si>
    <t>Питома вага виплачених допомог до нарахованих склала 100%. Касові видатки склали 80,7% від затвердженого обсягу бюджетних коштів. Виплати здійнювались відповідно до фактичної потреби.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</si>
</sst>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#0.00000"/>
  </numFmts>
  <fonts count="6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2"/>
      <color indexed="8"/>
      <name val="SansSerif"/>
      <family val="0"/>
    </font>
    <font>
      <b/>
      <sz val="12"/>
      <color indexed="8"/>
      <name val="Arial"/>
      <family val="2"/>
    </font>
    <font>
      <b/>
      <i/>
      <sz val="10"/>
      <color indexed="8"/>
      <name val="SansSerif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0" xfId="52" applyFont="1" applyBorder="1">
      <alignment/>
      <protection/>
    </xf>
    <xf numFmtId="0" fontId="0" fillId="0" borderId="10" xfId="52" applyBorder="1">
      <alignment/>
      <protection/>
    </xf>
    <xf numFmtId="16" fontId="0" fillId="0" borderId="10" xfId="52" applyNumberFormat="1" applyFont="1" applyBorder="1">
      <alignment/>
      <protection/>
    </xf>
    <xf numFmtId="0" fontId="0" fillId="0" borderId="10" xfId="52" applyBorder="1" applyAlignment="1">
      <alignment horizontal="right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85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81" fontId="18" fillId="0" borderId="17" xfId="0" applyNumberFormat="1" applyFont="1" applyFill="1" applyBorder="1" applyAlignment="1" applyProtection="1">
      <alignment horizontal="right" vertical="top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187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87" fontId="18" fillId="0" borderId="21" xfId="0" applyNumberFormat="1" applyFont="1" applyFill="1" applyBorder="1" applyAlignment="1" applyProtection="1">
      <alignment horizontal="center" vertical="center" wrapText="1"/>
      <protection/>
    </xf>
    <xf numFmtId="187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3" xfId="0" applyNumberFormat="1" applyFont="1" applyFill="1" applyBorder="1" applyAlignment="1" applyProtection="1">
      <alignment horizontal="center" vertical="top" wrapText="1"/>
      <protection/>
    </xf>
    <xf numFmtId="4" fontId="18" fillId="0" borderId="13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182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87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center" vertical="top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185" fontId="18" fillId="0" borderId="24" xfId="0" applyNumberFormat="1" applyFont="1" applyFill="1" applyBorder="1" applyAlignment="1" applyProtection="1">
      <alignment horizontal="center" vertical="center" wrapText="1"/>
      <protection/>
    </xf>
    <xf numFmtId="185" fontId="18" fillId="0" borderId="17" xfId="0" applyNumberFormat="1" applyFont="1" applyFill="1" applyBorder="1" applyAlignment="1" applyProtection="1">
      <alignment horizontal="center" vertical="center" wrapText="1"/>
      <protection/>
    </xf>
    <xf numFmtId="181" fontId="18" fillId="0" borderId="17" xfId="0" applyNumberFormat="1" applyFont="1" applyFill="1" applyBorder="1" applyAlignment="1" applyProtection="1">
      <alignment horizontal="center" vertical="center" wrapText="1"/>
      <protection/>
    </xf>
    <xf numFmtId="181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5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185" fontId="18" fillId="0" borderId="18" xfId="0" applyNumberFormat="1" applyFont="1" applyFill="1" applyBorder="1" applyAlignment="1" applyProtection="1">
      <alignment horizontal="center" vertical="center" wrapText="1"/>
      <protection/>
    </xf>
    <xf numFmtId="185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top" wrapText="1"/>
      <protection/>
    </xf>
    <xf numFmtId="0" fontId="24" fillId="0" borderId="13" xfId="0" applyFont="1" applyFill="1" applyBorder="1" applyAlignment="1" applyProtection="1">
      <alignment horizontal="center" vertical="top" wrapText="1"/>
      <protection/>
    </xf>
    <xf numFmtId="187" fontId="18" fillId="0" borderId="19" xfId="0" applyNumberFormat="1" applyFont="1" applyFill="1" applyBorder="1" applyAlignment="1" applyProtection="1">
      <alignment horizontal="center" vertical="center" wrapText="1"/>
      <protection/>
    </xf>
    <xf numFmtId="182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top" wrapText="1"/>
      <protection/>
    </xf>
    <xf numFmtId="0" fontId="24" fillId="0" borderId="23" xfId="0" applyFont="1" applyFill="1" applyBorder="1" applyAlignment="1" applyProtection="1">
      <alignment horizontal="center" vertical="top" wrapText="1"/>
      <protection/>
    </xf>
    <xf numFmtId="185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top" wrapText="1"/>
      <protection/>
    </xf>
    <xf numFmtId="18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top" wrapText="1"/>
      <protection/>
    </xf>
    <xf numFmtId="185" fontId="18" fillId="0" borderId="26" xfId="0" applyNumberFormat="1" applyFont="1" applyFill="1" applyBorder="1" applyAlignment="1" applyProtection="1">
      <alignment horizontal="center" vertical="center" wrapText="1"/>
      <protection/>
    </xf>
    <xf numFmtId="187" fontId="53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top" wrapText="1"/>
      <protection/>
    </xf>
    <xf numFmtId="0" fontId="55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top" wrapText="1"/>
      <protection/>
    </xf>
    <xf numFmtId="187" fontId="22" fillId="0" borderId="19" xfId="0" applyNumberFormat="1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top" wrapText="1"/>
      <protection/>
    </xf>
    <xf numFmtId="49" fontId="22" fillId="0" borderId="0" xfId="0" applyNumberFormat="1" applyFont="1" applyFill="1" applyAlignment="1">
      <alignment/>
    </xf>
    <xf numFmtId="0" fontId="2" fillId="0" borderId="25" xfId="0" applyFont="1" applyFill="1" applyBorder="1" applyAlignment="1" applyProtection="1">
      <alignment horizontal="center" vertical="top" wrapText="1"/>
      <protection/>
    </xf>
    <xf numFmtId="181" fontId="18" fillId="0" borderId="25" xfId="0" applyNumberFormat="1" applyFont="1" applyFill="1" applyBorder="1" applyAlignment="1" applyProtection="1">
      <alignment horizontal="right" vertical="top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87" fontId="34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3" fontId="18" fillId="0" borderId="13" xfId="0" applyNumberFormat="1" applyFont="1" applyFill="1" applyBorder="1" applyAlignment="1" applyProtection="1">
      <alignment horizontal="center" vertical="top" wrapText="1"/>
      <protection/>
    </xf>
    <xf numFmtId="3" fontId="18" fillId="0" borderId="13" xfId="0" applyNumberFormat="1" applyFont="1" applyFill="1" applyBorder="1" applyAlignment="1" applyProtection="1">
      <alignment horizontal="center" vertical="center" wrapText="1"/>
      <protection/>
    </xf>
    <xf numFmtId="3" fontId="18" fillId="0" borderId="22" xfId="0" applyNumberFormat="1" applyFont="1" applyFill="1" applyBorder="1" applyAlignment="1" applyProtection="1">
      <alignment horizontal="center" vertical="center" wrapText="1"/>
      <protection/>
    </xf>
    <xf numFmtId="187" fontId="18" fillId="0" borderId="10" xfId="0" applyNumberFormat="1" applyFont="1" applyFill="1" applyBorder="1" applyAlignment="1" applyProtection="1">
      <alignment horizontal="center" vertical="center" wrapText="1"/>
      <protection/>
    </xf>
    <xf numFmtId="182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wrapText="1"/>
    </xf>
    <xf numFmtId="187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Fill="1" applyBorder="1" applyAlignment="1" applyProtection="1">
      <alignment horizontal="center" vertical="center" wrapText="1"/>
      <protection/>
    </xf>
    <xf numFmtId="186" fontId="18" fillId="0" borderId="12" xfId="0" applyNumberFormat="1" applyFont="1" applyFill="1" applyBorder="1" applyAlignment="1" applyProtection="1">
      <alignment horizontal="center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186" fontId="34" fillId="0" borderId="10" xfId="0" applyNumberFormat="1" applyFont="1" applyFill="1" applyBorder="1" applyAlignment="1" applyProtection="1">
      <alignment horizontal="center" vertical="center" wrapText="1"/>
      <protection/>
    </xf>
    <xf numFmtId="186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19" fillId="0" borderId="12" xfId="0" applyNumberFormat="1" applyFont="1" applyFill="1" applyBorder="1" applyAlignment="1" applyProtection="1">
      <alignment horizontal="center" vertical="center" wrapText="1"/>
      <protection/>
    </xf>
    <xf numFmtId="2" fontId="18" fillId="0" borderId="18" xfId="0" applyNumberFormat="1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186" fontId="18" fillId="0" borderId="10" xfId="0" applyNumberFormat="1" applyFont="1" applyFill="1" applyBorder="1" applyAlignment="1" applyProtection="1">
      <alignment horizontal="center" vertical="center" wrapText="1"/>
      <protection/>
    </xf>
    <xf numFmtId="181" fontId="18" fillId="0" borderId="10" xfId="0" applyNumberFormat="1" applyFont="1" applyFill="1" applyBorder="1" applyAlignment="1" applyProtection="1">
      <alignment horizontal="center" vertical="center" wrapText="1"/>
      <protection/>
    </xf>
    <xf numFmtId="181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49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29" fillId="0" borderId="10" xfId="0" applyFont="1" applyFill="1" applyBorder="1" applyAlignment="1" applyProtection="1">
      <alignment horizontal="center" vertical="top" wrapText="1"/>
      <protection/>
    </xf>
    <xf numFmtId="187" fontId="15" fillId="0" borderId="10" xfId="0" applyNumberFormat="1" applyFont="1" applyFill="1" applyBorder="1" applyAlignment="1" applyProtection="1">
      <alignment horizontal="center" vertical="top" wrapText="1"/>
      <protection/>
    </xf>
    <xf numFmtId="2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1" fontId="15" fillId="0" borderId="10" xfId="0" applyNumberFormat="1" applyFont="1" applyFill="1" applyBorder="1" applyAlignment="1" applyProtection="1">
      <alignment horizontal="center" vertical="top" wrapText="1"/>
      <protection/>
    </xf>
    <xf numFmtId="187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187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 horizontal="right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58" fillId="0" borderId="27" xfId="0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34" fillId="0" borderId="11" xfId="0" applyNumberFormat="1" applyFont="1" applyFill="1" applyBorder="1" applyAlignment="1" applyProtection="1">
      <alignment horizontal="center" vertical="center" wrapText="1"/>
      <protection/>
    </xf>
    <xf numFmtId="2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/>
    </xf>
    <xf numFmtId="2" fontId="63" fillId="0" borderId="0" xfId="0" applyNumberFormat="1" applyFont="1" applyFill="1" applyBorder="1" applyAlignment="1" applyProtection="1">
      <alignment horizontal="justify" vertical="center" wrapText="1"/>
      <protection/>
    </xf>
    <xf numFmtId="0" fontId="60" fillId="0" borderId="10" xfId="0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>
      <alignment horizontal="justify" vertical="top" wrapText="1"/>
    </xf>
    <xf numFmtId="0" fontId="0" fillId="0" borderId="29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justify" vertical="top" wrapText="1"/>
    </xf>
    <xf numFmtId="2" fontId="29" fillId="0" borderId="0" xfId="0" applyNumberFormat="1" applyFont="1" applyFill="1" applyBorder="1" applyAlignment="1" applyProtection="1">
      <alignment horizontal="left" vertical="top" wrapText="1"/>
      <protection/>
    </xf>
    <xf numFmtId="49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22" fillId="0" borderId="30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9" xfId="52" applyFont="1" applyBorder="1" applyAlignment="1">
      <alignment/>
      <protection/>
    </xf>
    <xf numFmtId="0" fontId="22" fillId="0" borderId="30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9" xfId="52" applyFont="1" applyBorder="1" applyAlignment="1">
      <alignment wrapText="1"/>
      <protection/>
    </xf>
    <xf numFmtId="0" fontId="12" fillId="0" borderId="10" xfId="52" applyFont="1" applyBorder="1" applyAlignment="1" applyProtection="1">
      <alignment horizontal="center" vertical="top" wrapText="1"/>
      <protection/>
    </xf>
    <xf numFmtId="0" fontId="8" fillId="0" borderId="11" xfId="52" applyFont="1" applyBorder="1" applyAlignment="1" applyProtection="1">
      <alignment horizontal="center" vertical="center" wrapText="1"/>
      <protection/>
    </xf>
    <xf numFmtId="0" fontId="0" fillId="0" borderId="19" xfId="52" applyBorder="1" applyAlignment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2" fontId="29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Alignment="1">
      <alignment horizontal="left" wrapText="1"/>
    </xf>
    <xf numFmtId="0" fontId="55" fillId="0" borderId="32" xfId="0" applyFont="1" applyFill="1" applyBorder="1" applyAlignment="1">
      <alignment horizontal="left" wrapText="1"/>
    </xf>
    <xf numFmtId="0" fontId="30" fillId="0" borderId="10" xfId="0" applyFont="1" applyFill="1" applyBorder="1" applyAlignment="1" applyProtection="1">
      <alignment horizontal="left" vertical="top" wrapText="1"/>
      <protection/>
    </xf>
    <xf numFmtId="0" fontId="54" fillId="0" borderId="10" xfId="0" applyFont="1" applyFill="1" applyBorder="1" applyAlignment="1">
      <alignment wrapText="1"/>
    </xf>
    <xf numFmtId="0" fontId="24" fillId="0" borderId="15" xfId="0" applyFont="1" applyFill="1" applyBorder="1" applyAlignment="1" applyProtection="1">
      <alignment horizontal="left" vertical="top" wrapText="1"/>
      <protection/>
    </xf>
    <xf numFmtId="0" fontId="24" fillId="0" borderId="26" xfId="0" applyFont="1" applyFill="1" applyBorder="1" applyAlignment="1" applyProtection="1">
      <alignment horizontal="left" vertical="top" wrapText="1"/>
      <protection/>
    </xf>
    <xf numFmtId="0" fontId="24" fillId="0" borderId="24" xfId="0" applyFont="1" applyFill="1" applyBorder="1" applyAlignment="1" applyProtection="1">
      <alignment horizontal="left" vertical="top" wrapText="1"/>
      <protection/>
    </xf>
    <xf numFmtId="2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56" fillId="0" borderId="33" xfId="0" applyFont="1" applyFill="1" applyBorder="1" applyAlignment="1" applyProtection="1">
      <alignment horizontal="left" vertical="top" wrapText="1"/>
      <protection/>
    </xf>
    <xf numFmtId="0" fontId="54" fillId="0" borderId="34" xfId="0" applyFont="1" applyFill="1" applyBorder="1" applyAlignment="1">
      <alignment horizontal="left" wrapText="1"/>
    </xf>
    <xf numFmtId="0" fontId="54" fillId="0" borderId="35" xfId="0" applyFont="1" applyFill="1" applyBorder="1" applyAlignment="1">
      <alignment horizontal="left" wrapText="1"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31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wrapText="1"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>
      <alignment wrapText="1"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wrapText="1"/>
    </xf>
    <xf numFmtId="0" fontId="19" fillId="0" borderId="40" xfId="0" applyFont="1" applyFill="1" applyBorder="1" applyAlignment="1" applyProtection="1">
      <alignment horizontal="left" vertical="top" wrapText="1"/>
      <protection/>
    </xf>
    <xf numFmtId="0" fontId="19" fillId="0" borderId="41" xfId="0" applyFont="1" applyFill="1" applyBorder="1" applyAlignment="1" applyProtection="1">
      <alignment horizontal="left" vertical="top" wrapText="1"/>
      <protection/>
    </xf>
    <xf numFmtId="0" fontId="19" fillId="0" borderId="42" xfId="0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>
      <alignment wrapText="1"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0" fillId="0" borderId="30" xfId="0" applyFont="1" applyFill="1" applyBorder="1" applyAlignment="1" applyProtection="1">
      <alignment horizontal="left" vertical="top" wrapText="1"/>
      <protection/>
    </xf>
    <xf numFmtId="0" fontId="55" fillId="0" borderId="28" xfId="0" applyFont="1" applyFill="1" applyBorder="1" applyAlignment="1">
      <alignment horizontal="left" wrapText="1"/>
    </xf>
    <xf numFmtId="0" fontId="55" fillId="0" borderId="29" xfId="0" applyFont="1" applyFill="1" applyBorder="1" applyAlignment="1">
      <alignment horizontal="left" wrapText="1"/>
    </xf>
    <xf numFmtId="0" fontId="22" fillId="0" borderId="30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 wrapText="1"/>
    </xf>
    <xf numFmtId="0" fontId="22" fillId="0" borderId="29" xfId="0" applyFont="1" applyFill="1" applyBorder="1" applyAlignment="1">
      <alignment horizontal="left" wrapText="1"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46" xfId="0" applyFont="1" applyFill="1" applyBorder="1" applyAlignment="1" applyProtection="1">
      <alignment horizontal="left" vertical="top" wrapText="1"/>
      <protection/>
    </xf>
    <xf numFmtId="0" fontId="19" fillId="0" borderId="44" xfId="0" applyFont="1" applyFill="1" applyBorder="1" applyAlignment="1" applyProtection="1">
      <alignment horizontal="left" vertical="top" wrapText="1"/>
      <protection/>
    </xf>
    <xf numFmtId="0" fontId="19" fillId="0" borderId="45" xfId="0" applyFont="1" applyFill="1" applyBorder="1" applyAlignment="1" applyProtection="1">
      <alignment horizontal="left" vertical="top" wrapText="1"/>
      <protection/>
    </xf>
    <xf numFmtId="0" fontId="61" fillId="0" borderId="16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Alignment="1">
      <alignment horizontal="left" wrapText="1"/>
    </xf>
    <xf numFmtId="0" fontId="62" fillId="0" borderId="32" xfId="0" applyFont="1" applyFill="1" applyBorder="1" applyAlignment="1">
      <alignment horizontal="left" wrapText="1"/>
    </xf>
    <xf numFmtId="0" fontId="19" fillId="0" borderId="30" xfId="0" applyFont="1" applyFill="1" applyBorder="1" applyAlignment="1" applyProtection="1">
      <alignment horizontal="left" vertical="top" wrapText="1"/>
      <protection/>
    </xf>
    <xf numFmtId="0" fontId="19" fillId="0" borderId="28" xfId="0" applyFont="1" applyFill="1" applyBorder="1" applyAlignment="1" applyProtection="1">
      <alignment horizontal="left" vertical="top" wrapText="1"/>
      <protection/>
    </xf>
    <xf numFmtId="0" fontId="19" fillId="0" borderId="29" xfId="0" applyFont="1" applyFill="1" applyBorder="1" applyAlignment="1" applyProtection="1">
      <alignment horizontal="left" vertical="top" wrapText="1"/>
      <protection/>
    </xf>
    <xf numFmtId="0" fontId="0" fillId="0" borderId="3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57" fillId="0" borderId="47" xfId="0" applyFont="1" applyFill="1" applyBorder="1" applyAlignment="1">
      <alignment horizontal="left" wrapText="1"/>
    </xf>
    <xf numFmtId="0" fontId="57" fillId="0" borderId="27" xfId="0" applyFont="1" applyFill="1" applyBorder="1" applyAlignment="1">
      <alignment horizontal="left" wrapText="1"/>
    </xf>
    <xf numFmtId="0" fontId="57" fillId="0" borderId="48" xfId="0" applyFont="1" applyFill="1" applyBorder="1" applyAlignment="1">
      <alignment horizontal="left" wrapText="1"/>
    </xf>
    <xf numFmtId="0" fontId="57" fillId="0" borderId="30" xfId="0" applyFont="1" applyFill="1" applyBorder="1" applyAlignment="1">
      <alignment horizontal="left" wrapText="1"/>
    </xf>
    <xf numFmtId="0" fontId="57" fillId="0" borderId="28" xfId="0" applyFont="1" applyFill="1" applyBorder="1" applyAlignment="1">
      <alignment horizontal="left" wrapText="1"/>
    </xf>
    <xf numFmtId="0" fontId="57" fillId="0" borderId="29" xfId="0" applyFont="1" applyFill="1" applyBorder="1" applyAlignment="1">
      <alignment horizontal="left" wrapText="1"/>
    </xf>
    <xf numFmtId="0" fontId="57" fillId="0" borderId="3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0" fillId="0" borderId="30" xfId="0" applyFont="1" applyFill="1" applyBorder="1" applyAlignment="1" applyProtection="1">
      <alignment vertical="top" wrapText="1"/>
      <protection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30" fillId="0" borderId="11" xfId="0" applyFont="1" applyFill="1" applyBorder="1" applyAlignment="1" applyProtection="1">
      <alignment horizontal="left" vertical="top" wrapText="1"/>
      <protection/>
    </xf>
    <xf numFmtId="0" fontId="55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2" fillId="0" borderId="19" xfId="0" applyFont="1" applyFill="1" applyBorder="1" applyAlignment="1">
      <alignment wrapText="1"/>
    </xf>
    <xf numFmtId="0" fontId="24" fillId="0" borderId="47" xfId="0" applyFont="1" applyFill="1" applyBorder="1" applyAlignment="1" applyProtection="1">
      <alignment horizontal="left" vertical="top" wrapText="1"/>
      <protection/>
    </xf>
    <xf numFmtId="0" fontId="24" fillId="0" borderId="27" xfId="0" applyFont="1" applyFill="1" applyBorder="1" applyAlignment="1" applyProtection="1">
      <alignment horizontal="left" vertical="top" wrapText="1"/>
      <protection/>
    </xf>
    <xf numFmtId="0" fontId="22" fillId="0" borderId="27" xfId="0" applyFont="1" applyFill="1" applyBorder="1" applyAlignment="1">
      <alignment wrapText="1"/>
    </xf>
    <xf numFmtId="0" fontId="22" fillId="0" borderId="48" xfId="0" applyFont="1" applyFill="1" applyBorder="1" applyAlignment="1">
      <alignment wrapText="1"/>
    </xf>
    <xf numFmtId="0" fontId="19" fillId="0" borderId="17" xfId="0" applyFont="1" applyFill="1" applyBorder="1" applyAlignment="1" applyProtection="1">
      <alignment horizontal="left" vertical="top" wrapText="1"/>
      <protection/>
    </xf>
    <xf numFmtId="0" fontId="24" fillId="0" borderId="46" xfId="0" applyFont="1" applyFill="1" applyBorder="1" applyAlignment="1" applyProtection="1">
      <alignment horizontal="left" vertical="top" wrapText="1"/>
      <protection/>
    </xf>
    <xf numFmtId="0" fontId="24" fillId="0" borderId="44" xfId="0" applyFont="1" applyFill="1" applyBorder="1" applyAlignment="1" applyProtection="1">
      <alignment horizontal="left" vertical="top" wrapText="1"/>
      <protection/>
    </xf>
    <xf numFmtId="0" fontId="22" fillId="0" borderId="44" xfId="0" applyFont="1" applyFill="1" applyBorder="1" applyAlignment="1">
      <alignment wrapText="1"/>
    </xf>
    <xf numFmtId="0" fontId="22" fillId="0" borderId="45" xfId="0" applyFont="1" applyFill="1" applyBorder="1" applyAlignment="1">
      <alignment wrapText="1"/>
    </xf>
    <xf numFmtId="0" fontId="19" fillId="0" borderId="49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9" fillId="0" borderId="25" xfId="0" applyFont="1" applyFill="1" applyBorder="1" applyAlignment="1" applyProtection="1">
      <alignment horizontal="left" vertical="top" wrapText="1"/>
      <protection/>
    </xf>
    <xf numFmtId="0" fontId="61" fillId="0" borderId="30" xfId="0" applyFont="1" applyFill="1" applyBorder="1" applyAlignment="1" applyProtection="1">
      <alignment horizontal="left" vertical="center" wrapText="1"/>
      <protection/>
    </xf>
    <xf numFmtId="0" fontId="61" fillId="0" borderId="28" xfId="0" applyFont="1" applyFill="1" applyBorder="1" applyAlignment="1" applyProtection="1">
      <alignment horizontal="left" vertical="center" wrapText="1"/>
      <protection/>
    </xf>
    <xf numFmtId="0" fontId="61" fillId="0" borderId="29" xfId="0" applyFont="1" applyFill="1" applyBorder="1" applyAlignment="1" applyProtection="1">
      <alignment horizontal="left" vertical="center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/>
    </xf>
    <xf numFmtId="0" fontId="62" fillId="0" borderId="10" xfId="0" applyFont="1" applyFill="1" applyBorder="1" applyAlignment="1">
      <alignment wrapText="1"/>
    </xf>
    <xf numFmtId="0" fontId="19" fillId="0" borderId="11" xfId="0" applyFont="1" applyFill="1" applyBorder="1" applyAlignment="1" applyProtection="1">
      <alignment horizontal="left" vertical="top" wrapText="1"/>
      <protection/>
    </xf>
    <xf numFmtId="0" fontId="24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wrapText="1"/>
    </xf>
    <xf numFmtId="0" fontId="30" fillId="0" borderId="16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>
      <alignment horizontal="left" wrapText="1"/>
    </xf>
    <xf numFmtId="0" fontId="31" fillId="0" borderId="32" xfId="0" applyFont="1" applyFill="1" applyBorder="1" applyAlignment="1">
      <alignment horizontal="left" wrapText="1"/>
    </xf>
    <xf numFmtId="0" fontId="57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2" fillId="0" borderId="30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19" fillId="0" borderId="14" xfId="0" applyFont="1" applyFill="1" applyBorder="1" applyAlignment="1" applyProtection="1">
      <alignment horizontal="left" vertical="top" wrapText="1"/>
      <protection/>
    </xf>
    <xf numFmtId="0" fontId="19" fillId="0" borderId="31" xfId="0" applyFont="1" applyFill="1" applyBorder="1" applyAlignment="1" applyProtection="1">
      <alignment horizontal="left" vertical="top" wrapText="1"/>
      <protection/>
    </xf>
    <xf numFmtId="0" fontId="19" fillId="0" borderId="22" xfId="0" applyFont="1" applyFill="1" applyBorder="1" applyAlignment="1" applyProtection="1">
      <alignment horizontal="left" vertical="top" wrapText="1"/>
      <protection/>
    </xf>
    <xf numFmtId="0" fontId="19" fillId="0" borderId="49" xfId="0" applyFont="1" applyFill="1" applyBorder="1" applyAlignment="1" applyProtection="1">
      <alignment horizontal="left" vertical="top" wrapText="1"/>
      <protection/>
    </xf>
    <xf numFmtId="0" fontId="19" fillId="0" borderId="16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/>
    </xf>
    <xf numFmtId="2" fontId="28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29" fillId="0" borderId="33" xfId="0" applyFont="1" applyFill="1" applyBorder="1" applyAlignment="1" applyProtection="1">
      <alignment horizontal="left" vertical="top" wrapText="1"/>
      <protection/>
    </xf>
    <xf numFmtId="0" fontId="62" fillId="0" borderId="28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>
      <alignment/>
    </xf>
    <xf numFmtId="2" fontId="29" fillId="0" borderId="50" xfId="0" applyNumberFormat="1" applyFont="1" applyFill="1" applyBorder="1" applyAlignment="1" applyProtection="1">
      <alignment horizontal="left" vertical="top" wrapText="1"/>
      <protection/>
    </xf>
    <xf numFmtId="0" fontId="0" fillId="0" borderId="51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9" fillId="0" borderId="23" xfId="0" applyFont="1" applyFill="1" applyBorder="1" applyAlignment="1" applyProtection="1">
      <alignment horizontal="center" vertical="center" wrapText="1"/>
      <protection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186" fontId="24" fillId="0" borderId="10" xfId="0" applyNumberFormat="1" applyFont="1" applyFill="1" applyBorder="1" applyAlignment="1" applyProtection="1">
      <alignment horizontal="left" vertical="top" wrapText="1"/>
      <protection/>
    </xf>
    <xf numFmtId="186" fontId="0" fillId="0" borderId="10" xfId="0" applyNumberFormat="1" applyFill="1" applyBorder="1" applyAlignment="1">
      <alignment wrapText="1"/>
    </xf>
    <xf numFmtId="186" fontId="19" fillId="0" borderId="49" xfId="0" applyNumberFormat="1" applyFont="1" applyFill="1" applyBorder="1" applyAlignment="1" applyProtection="1">
      <alignment horizontal="left" vertical="center" wrapText="1"/>
      <protection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0" fontId="24" fillId="0" borderId="23" xfId="0" applyFont="1" applyFill="1" applyBorder="1" applyAlignment="1" applyProtection="1">
      <alignment horizontal="center" vertical="top" wrapText="1"/>
      <protection/>
    </xf>
    <xf numFmtId="0" fontId="24" fillId="0" borderId="53" xfId="0" applyFont="1" applyFill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36" xfId="0" applyFont="1" applyFill="1" applyBorder="1" applyAlignment="1" applyProtection="1">
      <alignment horizontal="left" vertical="top" wrapText="1"/>
      <protection/>
    </xf>
    <xf numFmtId="0" fontId="19" fillId="0" borderId="37" xfId="0" applyFont="1" applyFill="1" applyBorder="1" applyAlignment="1" applyProtection="1">
      <alignment horizontal="left" vertical="top" wrapText="1"/>
      <protection/>
    </xf>
    <xf numFmtId="0" fontId="19" fillId="0" borderId="13" xfId="0" applyFont="1" applyFill="1" applyBorder="1" applyAlignment="1" applyProtection="1">
      <alignment horizontal="left" vertical="top" wrapText="1"/>
      <protection/>
    </xf>
    <xf numFmtId="0" fontId="11" fillId="0" borderId="53" xfId="0" applyFont="1" applyFill="1" applyBorder="1" applyAlignment="1" applyProtection="1">
      <alignment horizontal="center" vertical="top" wrapText="1"/>
      <protection/>
    </xf>
    <xf numFmtId="0" fontId="59" fillId="0" borderId="54" xfId="0" applyFont="1" applyFill="1" applyBorder="1" applyAlignment="1" applyProtection="1">
      <alignment horizontal="center" wrapText="1"/>
      <protection/>
    </xf>
    <xf numFmtId="0" fontId="59" fillId="0" borderId="55" xfId="0" applyFont="1" applyFill="1" applyBorder="1" applyAlignment="1" applyProtection="1">
      <alignment horizontal="center" wrapText="1"/>
      <protection/>
    </xf>
    <xf numFmtId="0" fontId="59" fillId="0" borderId="56" xfId="0" applyFont="1" applyFill="1" applyBorder="1" applyAlignment="1" applyProtection="1">
      <alignment horizontal="center" wrapText="1"/>
      <protection/>
    </xf>
    <xf numFmtId="0" fontId="19" fillId="0" borderId="21" xfId="0" applyFont="1" applyFill="1" applyBorder="1" applyAlignment="1" applyProtection="1">
      <alignment horizontal="left" vertical="top" wrapText="1"/>
      <protection/>
    </xf>
    <xf numFmtId="0" fontId="19" fillId="0" borderId="23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16" fillId="0" borderId="0" xfId="52" applyFont="1" applyFill="1" applyAlignment="1">
      <alignment wrapText="1"/>
      <protection/>
    </xf>
    <xf numFmtId="0" fontId="0" fillId="0" borderId="0" xfId="52" applyFill="1" applyAlignment="1">
      <alignment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top" wrapText="1"/>
      <protection/>
    </xf>
    <xf numFmtId="0" fontId="24" fillId="0" borderId="30" xfId="0" applyFont="1" applyFill="1" applyBorder="1" applyAlignment="1" applyProtection="1">
      <alignment horizontal="left" vertical="top" wrapText="1"/>
      <protection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6"/>
  <sheetViews>
    <sheetView zoomScaleSheetLayoutView="90" zoomScalePageLayoutView="0" workbookViewId="0" topLeftCell="B1">
      <selection activeCell="C19" sqref="C19"/>
    </sheetView>
  </sheetViews>
  <sheetFormatPr defaultColWidth="9.140625" defaultRowHeight="12.75"/>
  <cols>
    <col min="1" max="1" width="8.8515625" style="19" hidden="1" customWidth="1"/>
    <col min="2" max="2" width="9.28125" style="19" customWidth="1"/>
    <col min="3" max="3" width="19.7109375" style="19" customWidth="1"/>
    <col min="4" max="4" width="11.421875" style="19" customWidth="1"/>
    <col min="5" max="6" width="11.57421875" style="19" customWidth="1"/>
    <col min="7" max="7" width="14.57421875" style="19" customWidth="1"/>
    <col min="8" max="8" width="10.8515625" style="19" customWidth="1"/>
    <col min="9" max="9" width="12.421875" style="19" customWidth="1"/>
    <col min="10" max="10" width="9.8515625" style="19" customWidth="1"/>
    <col min="11" max="11" width="11.140625" style="19" customWidth="1"/>
    <col min="12" max="12" width="10.00390625" style="19" customWidth="1"/>
    <col min="13" max="13" width="15.140625" style="19" customWidth="1"/>
    <col min="14" max="15" width="8.8515625" style="19" hidden="1" customWidth="1"/>
    <col min="16" max="16384" width="9.140625" style="19" customWidth="1"/>
  </cols>
  <sheetData>
    <row r="1" spans="1:14" ht="9" customHeight="1">
      <c r="A1" s="16"/>
      <c r="B1" s="16"/>
      <c r="C1" s="16"/>
      <c r="D1" s="16"/>
      <c r="E1" s="16"/>
      <c r="F1" s="16"/>
      <c r="G1" s="16"/>
      <c r="H1" s="16"/>
      <c r="J1" s="128"/>
      <c r="K1" s="128" t="s">
        <v>7</v>
      </c>
      <c r="N1" s="16"/>
    </row>
    <row r="2" spans="1:14" ht="27.75" customHeight="1">
      <c r="A2" s="16"/>
      <c r="B2" s="16"/>
      <c r="C2" s="16"/>
      <c r="D2" s="16"/>
      <c r="E2" s="16"/>
      <c r="F2" s="16"/>
      <c r="G2" s="16"/>
      <c r="H2" s="16"/>
      <c r="J2" s="129"/>
      <c r="K2" s="183" t="s">
        <v>8</v>
      </c>
      <c r="L2" s="183"/>
      <c r="N2" s="16"/>
    </row>
    <row r="3" spans="1:14" ht="18" customHeight="1">
      <c r="A3" s="16"/>
      <c r="B3" s="181" t="s">
        <v>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27"/>
      <c r="N3" s="16"/>
    </row>
    <row r="4" spans="1:14" ht="18" customHeight="1">
      <c r="A4" s="16"/>
      <c r="B4" s="198" t="s">
        <v>192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6"/>
      <c r="N4" s="16"/>
    </row>
    <row r="5" spans="1:14" ht="21.75" customHeight="1">
      <c r="A5" s="16"/>
      <c r="B5" s="130"/>
      <c r="C5" s="125" t="s">
        <v>9</v>
      </c>
      <c r="D5" s="131" t="s">
        <v>109</v>
      </c>
      <c r="E5" s="179" t="s">
        <v>116</v>
      </c>
      <c r="F5" s="180"/>
      <c r="G5" s="180"/>
      <c r="H5" s="180"/>
      <c r="I5" s="180"/>
      <c r="J5" s="180"/>
      <c r="K5" s="180"/>
      <c r="L5" s="180"/>
      <c r="M5" s="132"/>
      <c r="N5" s="16"/>
    </row>
    <row r="6" spans="1:14" ht="14.25" customHeight="1">
      <c r="A6" s="16"/>
      <c r="B6" s="130"/>
      <c r="C6" s="130"/>
      <c r="D6" s="133" t="s">
        <v>15</v>
      </c>
      <c r="E6" s="58"/>
      <c r="F6" s="196" t="s">
        <v>10</v>
      </c>
      <c r="G6" s="188"/>
      <c r="H6" s="188"/>
      <c r="I6" s="188"/>
      <c r="J6" s="188"/>
      <c r="K6" s="188"/>
      <c r="L6" s="188"/>
      <c r="M6" s="16"/>
      <c r="N6" s="16"/>
    </row>
    <row r="7" spans="1:14" ht="23.25" customHeight="1">
      <c r="A7" s="16"/>
      <c r="B7" s="130"/>
      <c r="C7" s="125" t="s">
        <v>11</v>
      </c>
      <c r="D7" s="131" t="s">
        <v>110</v>
      </c>
      <c r="E7" s="179" t="s">
        <v>116</v>
      </c>
      <c r="F7" s="180"/>
      <c r="G7" s="180"/>
      <c r="H7" s="180"/>
      <c r="I7" s="180"/>
      <c r="J7" s="180"/>
      <c r="K7" s="180"/>
      <c r="L7" s="180"/>
      <c r="M7" s="132"/>
      <c r="N7" s="16"/>
    </row>
    <row r="8" spans="1:14" ht="12" customHeight="1">
      <c r="A8" s="16"/>
      <c r="B8" s="130"/>
      <c r="C8" s="130"/>
      <c r="D8" s="133" t="s">
        <v>15</v>
      </c>
      <c r="E8" s="58"/>
      <c r="F8" s="196" t="s">
        <v>12</v>
      </c>
      <c r="G8" s="188"/>
      <c r="H8" s="188"/>
      <c r="I8" s="188"/>
      <c r="J8" s="188"/>
      <c r="K8" s="188"/>
      <c r="L8" s="188"/>
      <c r="M8" s="16"/>
      <c r="N8" s="16"/>
    </row>
    <row r="9" spans="1:14" ht="12.75">
      <c r="A9" s="16"/>
      <c r="B9" s="130"/>
      <c r="C9" s="134" t="s">
        <v>13</v>
      </c>
      <c r="D9" s="191" t="s">
        <v>117</v>
      </c>
      <c r="E9" s="191"/>
      <c r="F9" s="184" t="s">
        <v>118</v>
      </c>
      <c r="G9" s="182"/>
      <c r="H9" s="182"/>
      <c r="I9" s="182"/>
      <c r="J9" s="182"/>
      <c r="K9" s="182"/>
      <c r="L9" s="182"/>
      <c r="M9" s="16"/>
      <c r="N9" s="16"/>
    </row>
    <row r="10" spans="1:14" ht="23.25" customHeight="1">
      <c r="A10" s="16"/>
      <c r="B10" s="130"/>
      <c r="C10" s="130"/>
      <c r="D10" s="191"/>
      <c r="E10" s="191"/>
      <c r="F10" s="178"/>
      <c r="G10" s="178"/>
      <c r="H10" s="178"/>
      <c r="I10" s="178"/>
      <c r="J10" s="178"/>
      <c r="K10" s="178"/>
      <c r="L10" s="178"/>
      <c r="M10" s="16"/>
      <c r="N10" s="16"/>
    </row>
    <row r="11" spans="1:14" ht="12" customHeight="1">
      <c r="A11" s="16"/>
      <c r="B11" s="130"/>
      <c r="C11" s="130"/>
      <c r="D11" s="133" t="s">
        <v>15</v>
      </c>
      <c r="E11" s="133" t="s">
        <v>105</v>
      </c>
      <c r="F11" s="196" t="s">
        <v>14</v>
      </c>
      <c r="G11" s="188"/>
      <c r="H11" s="188"/>
      <c r="I11" s="188"/>
      <c r="J11" s="188"/>
      <c r="K11" s="188"/>
      <c r="L11" s="188"/>
      <c r="M11" s="16"/>
      <c r="N11" s="16"/>
    </row>
    <row r="12" spans="1:14" ht="18" customHeight="1">
      <c r="A12" s="16"/>
      <c r="B12" s="130"/>
      <c r="C12" s="130" t="s">
        <v>16</v>
      </c>
      <c r="D12" s="194" t="s">
        <v>17</v>
      </c>
      <c r="E12" s="195"/>
      <c r="F12" s="195"/>
      <c r="G12" s="195"/>
      <c r="H12" s="195"/>
      <c r="I12" s="195"/>
      <c r="J12" s="195"/>
      <c r="K12" s="195"/>
      <c r="L12" s="126"/>
      <c r="M12" s="16"/>
      <c r="N12" s="16"/>
    </row>
    <row r="13" spans="1:109" ht="21.75" customHeight="1">
      <c r="A13" s="16"/>
      <c r="B13" s="126"/>
      <c r="C13" s="190" t="s">
        <v>119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</row>
    <row r="14" spans="1:109" ht="17.25" customHeight="1">
      <c r="A14" s="16"/>
      <c r="B14" s="126"/>
      <c r="C14" s="135" t="s">
        <v>18</v>
      </c>
      <c r="D14" s="190" t="s">
        <v>19</v>
      </c>
      <c r="E14" s="190"/>
      <c r="F14" s="190"/>
      <c r="G14" s="190"/>
      <c r="H14" s="190"/>
      <c r="I14" s="190"/>
      <c r="J14" s="190"/>
      <c r="K14" s="190"/>
      <c r="L14" s="190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</row>
    <row r="15" spans="1:14" ht="13.5" customHeight="1">
      <c r="A15" s="16"/>
      <c r="B15" s="130"/>
      <c r="C15" s="130" t="s">
        <v>20</v>
      </c>
      <c r="D15" s="58" t="s">
        <v>21</v>
      </c>
      <c r="E15" s="126"/>
      <c r="F15" s="126"/>
      <c r="G15" s="126"/>
      <c r="H15" s="126"/>
      <c r="I15" s="126"/>
      <c r="J15" s="126"/>
      <c r="K15" s="126"/>
      <c r="L15" s="126"/>
      <c r="M15" s="16"/>
      <c r="N15" s="16"/>
    </row>
    <row r="16" spans="1:14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37" t="s">
        <v>5</v>
      </c>
      <c r="M16" s="16"/>
      <c r="N16" s="16"/>
    </row>
    <row r="17" spans="1:14" ht="13.5" customHeight="1">
      <c r="A17" s="16"/>
      <c r="B17" s="192" t="s">
        <v>22</v>
      </c>
      <c r="C17" s="192" t="s">
        <v>23</v>
      </c>
      <c r="D17" s="193" t="s">
        <v>24</v>
      </c>
      <c r="E17" s="193"/>
      <c r="F17" s="193"/>
      <c r="G17" s="193" t="s">
        <v>25</v>
      </c>
      <c r="H17" s="193"/>
      <c r="I17" s="193"/>
      <c r="J17" s="193" t="s">
        <v>26</v>
      </c>
      <c r="K17" s="193"/>
      <c r="L17" s="193"/>
      <c r="N17" s="16"/>
    </row>
    <row r="18" spans="1:14" ht="31.5" customHeight="1">
      <c r="A18" s="16"/>
      <c r="B18" s="192"/>
      <c r="C18" s="192"/>
      <c r="D18" s="54" t="s">
        <v>2</v>
      </c>
      <c r="E18" s="54" t="s">
        <v>3</v>
      </c>
      <c r="F18" s="54" t="s">
        <v>4</v>
      </c>
      <c r="G18" s="54" t="s">
        <v>2</v>
      </c>
      <c r="H18" s="54" t="s">
        <v>3</v>
      </c>
      <c r="I18" s="54" t="s">
        <v>4</v>
      </c>
      <c r="J18" s="54" t="s">
        <v>2</v>
      </c>
      <c r="K18" s="54" t="s">
        <v>3</v>
      </c>
      <c r="L18" s="54" t="s">
        <v>4</v>
      </c>
      <c r="N18" s="16"/>
    </row>
    <row r="19" spans="1:14" ht="13.5" customHeight="1">
      <c r="A19" s="16"/>
      <c r="B19" s="138">
        <v>1</v>
      </c>
      <c r="C19" s="138">
        <v>2</v>
      </c>
      <c r="D19" s="138">
        <v>3</v>
      </c>
      <c r="E19" s="138">
        <v>4</v>
      </c>
      <c r="F19" s="138">
        <v>5</v>
      </c>
      <c r="G19" s="138">
        <v>6</v>
      </c>
      <c r="H19" s="138">
        <v>7</v>
      </c>
      <c r="I19" s="138">
        <v>8</v>
      </c>
      <c r="J19" s="138">
        <v>9</v>
      </c>
      <c r="K19" s="138">
        <v>10</v>
      </c>
      <c r="L19" s="138">
        <v>11</v>
      </c>
      <c r="N19" s="16"/>
    </row>
    <row r="20" spans="1:14" ht="30" customHeight="1">
      <c r="A20" s="16"/>
      <c r="B20" s="124" t="s">
        <v>9</v>
      </c>
      <c r="C20" s="139" t="s">
        <v>27</v>
      </c>
      <c r="D20" s="140">
        <v>10212.1</v>
      </c>
      <c r="E20" s="141">
        <v>0</v>
      </c>
      <c r="F20" s="141">
        <f>D20+E20</f>
        <v>10212.1</v>
      </c>
      <c r="G20" s="140">
        <v>8241.079</v>
      </c>
      <c r="H20" s="141">
        <v>0</v>
      </c>
      <c r="I20" s="140">
        <f>G20+H20</f>
        <v>8241.079</v>
      </c>
      <c r="J20" s="140">
        <f>G20-D20</f>
        <v>-1971.0210000000006</v>
      </c>
      <c r="K20" s="141">
        <f>H20-E20</f>
        <v>0</v>
      </c>
      <c r="L20" s="140">
        <f>I20-F20</f>
        <v>-1971.0210000000006</v>
      </c>
      <c r="N20" s="16"/>
    </row>
    <row r="21" spans="1:14" ht="18" customHeight="1">
      <c r="A21" s="16"/>
      <c r="B21" s="124"/>
      <c r="C21" s="142" t="s">
        <v>28</v>
      </c>
      <c r="D21" s="141"/>
      <c r="E21" s="141"/>
      <c r="F21" s="141"/>
      <c r="G21" s="141"/>
      <c r="H21" s="141"/>
      <c r="I21" s="141"/>
      <c r="J21" s="141"/>
      <c r="K21" s="141"/>
      <c r="L21" s="141"/>
      <c r="N21" s="16"/>
    </row>
    <row r="22" spans="1:14" ht="87.75" customHeight="1">
      <c r="A22" s="16"/>
      <c r="B22" s="143" t="s">
        <v>29</v>
      </c>
      <c r="C22" s="144" t="s">
        <v>111</v>
      </c>
      <c r="D22" s="141"/>
      <c r="E22" s="141"/>
      <c r="F22" s="141">
        <f>D22+E22</f>
        <v>0</v>
      </c>
      <c r="G22" s="141"/>
      <c r="H22" s="141"/>
      <c r="I22" s="141">
        <f>G22+H22</f>
        <v>0</v>
      </c>
      <c r="J22" s="141">
        <f>G22-D22</f>
        <v>0</v>
      </c>
      <c r="K22" s="141">
        <f>H22-E22</f>
        <v>0</v>
      </c>
      <c r="L22" s="141">
        <f>I22-F22</f>
        <v>0</v>
      </c>
      <c r="M22" s="145"/>
      <c r="N22" s="16"/>
    </row>
    <row r="23" spans="1:14" ht="31.5" customHeight="1">
      <c r="A23" s="16"/>
      <c r="B23" s="185" t="s">
        <v>219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N23" s="16"/>
    </row>
    <row r="24" spans="1:14" ht="15.75" customHeight="1">
      <c r="A24" s="16"/>
      <c r="B24" s="54">
        <v>1</v>
      </c>
      <c r="C24" s="146">
        <v>2</v>
      </c>
      <c r="D24" s="146">
        <v>3</v>
      </c>
      <c r="E24" s="146">
        <v>4</v>
      </c>
      <c r="F24" s="146">
        <v>5</v>
      </c>
      <c r="G24" s="146">
        <v>6</v>
      </c>
      <c r="H24" s="146">
        <v>7</v>
      </c>
      <c r="I24" s="146">
        <v>8</v>
      </c>
      <c r="J24" s="146">
        <v>9</v>
      </c>
      <c r="K24" s="146">
        <v>10</v>
      </c>
      <c r="L24" s="146">
        <v>11</v>
      </c>
      <c r="N24" s="16"/>
    </row>
    <row r="25" spans="1:14" ht="42.75" customHeight="1">
      <c r="A25" s="16"/>
      <c r="B25" s="147" t="s">
        <v>30</v>
      </c>
      <c r="C25" s="144" t="s">
        <v>112</v>
      </c>
      <c r="D25" s="140">
        <v>0</v>
      </c>
      <c r="E25" s="148">
        <v>0</v>
      </c>
      <c r="F25" s="140">
        <v>0</v>
      </c>
      <c r="G25" s="142">
        <v>0</v>
      </c>
      <c r="H25" s="148">
        <v>0</v>
      </c>
      <c r="I25" s="148">
        <v>0</v>
      </c>
      <c r="J25" s="140">
        <f>G25-D25</f>
        <v>0</v>
      </c>
      <c r="K25" s="148">
        <f>H25-E25</f>
        <v>0</v>
      </c>
      <c r="L25" s="140">
        <f>I25-F25</f>
        <v>0</v>
      </c>
      <c r="N25" s="16"/>
    </row>
    <row r="26" spans="1:14" ht="41.25" customHeight="1">
      <c r="A26" s="16"/>
      <c r="B26" s="189"/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N26" s="16"/>
    </row>
  </sheetData>
  <sheetProtection/>
  <mergeCells count="21">
    <mergeCell ref="K2:L2"/>
    <mergeCell ref="F8:L8"/>
    <mergeCell ref="F9:L10"/>
    <mergeCell ref="E5:L5"/>
    <mergeCell ref="E7:L7"/>
    <mergeCell ref="B3:L3"/>
    <mergeCell ref="B4:L4"/>
    <mergeCell ref="F6:L6"/>
    <mergeCell ref="B26:L26"/>
    <mergeCell ref="J17:L17"/>
    <mergeCell ref="C17:C18"/>
    <mergeCell ref="G17:I17"/>
    <mergeCell ref="B23:L23"/>
    <mergeCell ref="C13:L13"/>
    <mergeCell ref="E9:E10"/>
    <mergeCell ref="B17:B18"/>
    <mergeCell ref="D17:F17"/>
    <mergeCell ref="D12:K12"/>
    <mergeCell ref="D14:L14"/>
    <mergeCell ref="F11:L11"/>
    <mergeCell ref="D9:D10"/>
  </mergeCells>
  <printOptions/>
  <pageMargins left="0.6692913385826772" right="0.2755905511811024" top="0.2755905511811024" bottom="0.275590551181102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140625" style="6" customWidth="1"/>
    <col min="2" max="2" width="28.57421875" style="6" customWidth="1"/>
    <col min="3" max="3" width="16.7109375" style="6" customWidth="1"/>
    <col min="4" max="4" width="15.421875" style="6" customWidth="1"/>
    <col min="5" max="5" width="16.7109375" style="6" customWidth="1"/>
    <col min="6" max="16384" width="9.140625" style="6" customWidth="1"/>
  </cols>
  <sheetData>
    <row r="2" spans="1:5" ht="12.75">
      <c r="A2" s="3" t="s">
        <v>106</v>
      </c>
      <c r="B2" s="4" t="s">
        <v>31</v>
      </c>
      <c r="C2" s="5"/>
      <c r="D2" s="5"/>
      <c r="E2" s="5"/>
    </row>
    <row r="4" ht="12.75">
      <c r="E4" s="7" t="s">
        <v>5</v>
      </c>
    </row>
    <row r="5" spans="1:5" ht="12.75" customHeight="1">
      <c r="A5" s="206" t="s">
        <v>22</v>
      </c>
      <c r="B5" s="206" t="s">
        <v>23</v>
      </c>
      <c r="C5" s="207" t="s">
        <v>24</v>
      </c>
      <c r="D5" s="207" t="s">
        <v>25</v>
      </c>
      <c r="E5" s="207" t="s">
        <v>26</v>
      </c>
    </row>
    <row r="6" spans="1:5" ht="12.75">
      <c r="A6" s="206"/>
      <c r="B6" s="206"/>
      <c r="C6" s="208"/>
      <c r="D6" s="208"/>
      <c r="E6" s="208"/>
    </row>
    <row r="7" spans="1:5" ht="12.75">
      <c r="A7" s="8" t="s">
        <v>9</v>
      </c>
      <c r="B7" s="8" t="s">
        <v>32</v>
      </c>
      <c r="C7" s="9"/>
      <c r="D7" s="9"/>
      <c r="E7" s="9"/>
    </row>
    <row r="8" spans="1:5" ht="12.75">
      <c r="A8" s="9"/>
      <c r="B8" s="8" t="s">
        <v>33</v>
      </c>
      <c r="C8" s="9"/>
      <c r="D8" s="9"/>
      <c r="E8" s="9"/>
    </row>
    <row r="9" spans="1:5" ht="12.75">
      <c r="A9" s="8" t="s">
        <v>29</v>
      </c>
      <c r="B9" s="8" t="s">
        <v>34</v>
      </c>
      <c r="C9" s="9"/>
      <c r="D9" s="9"/>
      <c r="E9" s="9"/>
    </row>
    <row r="10" spans="1:5" ht="12.75">
      <c r="A10" s="8" t="s">
        <v>30</v>
      </c>
      <c r="B10" s="8" t="s">
        <v>35</v>
      </c>
      <c r="C10" s="9"/>
      <c r="D10" s="9"/>
      <c r="E10" s="9"/>
    </row>
    <row r="11" spans="1:5" ht="29.25" customHeight="1">
      <c r="A11" s="203"/>
      <c r="B11" s="204"/>
      <c r="C11" s="204"/>
      <c r="D11" s="204"/>
      <c r="E11" s="205"/>
    </row>
    <row r="12" spans="1:5" ht="12.75">
      <c r="A12" s="8" t="s">
        <v>11</v>
      </c>
      <c r="B12" s="8" t="s">
        <v>36</v>
      </c>
      <c r="C12" s="9"/>
      <c r="D12" s="9"/>
      <c r="E12" s="9">
        <f aca="true" t="shared" si="0" ref="E12:E17">SUM(D12)-C12</f>
        <v>0</v>
      </c>
    </row>
    <row r="13" spans="1:5" ht="12.75">
      <c r="A13" s="9"/>
      <c r="B13" s="8" t="s">
        <v>33</v>
      </c>
      <c r="C13" s="9"/>
      <c r="D13" s="9"/>
      <c r="E13" s="9">
        <f t="shared" si="0"/>
        <v>0</v>
      </c>
    </row>
    <row r="14" spans="1:5" ht="12.75">
      <c r="A14" s="10" t="s">
        <v>43</v>
      </c>
      <c r="B14" s="8" t="s">
        <v>48</v>
      </c>
      <c r="C14" s="9"/>
      <c r="D14" s="9"/>
      <c r="E14" s="9">
        <f t="shared" si="0"/>
        <v>0</v>
      </c>
    </row>
    <row r="15" spans="1:5" ht="12.75">
      <c r="A15" s="10" t="s">
        <v>42</v>
      </c>
      <c r="B15" s="8" t="s">
        <v>37</v>
      </c>
      <c r="C15" s="9"/>
      <c r="D15" s="9"/>
      <c r="E15" s="9">
        <f t="shared" si="0"/>
        <v>0</v>
      </c>
    </row>
    <row r="16" spans="1:5" ht="12.75">
      <c r="A16" s="10" t="s">
        <v>41</v>
      </c>
      <c r="B16" s="8" t="s">
        <v>38</v>
      </c>
      <c r="C16" s="9"/>
      <c r="D16" s="9"/>
      <c r="E16" s="9">
        <f t="shared" si="0"/>
        <v>0</v>
      </c>
    </row>
    <row r="17" spans="1:5" ht="12.75">
      <c r="A17" s="8" t="s">
        <v>40</v>
      </c>
      <c r="B17" s="8" t="s">
        <v>39</v>
      </c>
      <c r="C17" s="9"/>
      <c r="D17" s="9"/>
      <c r="E17" s="9">
        <f t="shared" si="0"/>
        <v>0</v>
      </c>
    </row>
    <row r="18" spans="1:5" ht="24.75" customHeight="1">
      <c r="A18" s="200"/>
      <c r="B18" s="201"/>
      <c r="C18" s="201"/>
      <c r="D18" s="201"/>
      <c r="E18" s="202"/>
    </row>
    <row r="19" spans="1:5" ht="12.75">
      <c r="A19" s="8" t="s">
        <v>13</v>
      </c>
      <c r="B19" s="8" t="s">
        <v>44</v>
      </c>
      <c r="C19" s="9"/>
      <c r="D19" s="9"/>
      <c r="E19" s="9"/>
    </row>
    <row r="20" spans="1:5" ht="12.75">
      <c r="A20" s="9"/>
      <c r="B20" s="8" t="s">
        <v>33</v>
      </c>
      <c r="C20" s="9"/>
      <c r="D20" s="9"/>
      <c r="E20" s="9"/>
    </row>
    <row r="21" spans="1:5" ht="12.75">
      <c r="A21" s="10" t="s">
        <v>46</v>
      </c>
      <c r="B21" s="8" t="s">
        <v>34</v>
      </c>
      <c r="C21" s="11"/>
      <c r="D21" s="9"/>
      <c r="E21" s="9"/>
    </row>
    <row r="22" spans="1:5" ht="12.75">
      <c r="A22" s="8" t="s">
        <v>47</v>
      </c>
      <c r="B22" s="8" t="s">
        <v>45</v>
      </c>
      <c r="C22" s="9"/>
      <c r="D22" s="9"/>
      <c r="E22" s="9"/>
    </row>
    <row r="23" spans="1:5" ht="27.75" customHeight="1">
      <c r="A23" s="203"/>
      <c r="B23" s="204"/>
      <c r="C23" s="204"/>
      <c r="D23" s="204"/>
      <c r="E23" s="205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"/>
  <sheetViews>
    <sheetView workbookViewId="0" topLeftCell="B1">
      <selection activeCell="C12" sqref="C12:P12"/>
    </sheetView>
  </sheetViews>
  <sheetFormatPr defaultColWidth="9.140625" defaultRowHeight="12.75"/>
  <cols>
    <col min="1" max="1" width="8.8515625" style="19" hidden="1" customWidth="1"/>
    <col min="2" max="2" width="8.8515625" style="19" customWidth="1"/>
    <col min="3" max="3" width="5.8515625" style="19" customWidth="1"/>
    <col min="4" max="5" width="10.7109375" style="19" customWidth="1"/>
    <col min="6" max="6" width="26.8515625" style="19" customWidth="1"/>
    <col min="7" max="7" width="12.8515625" style="19" customWidth="1"/>
    <col min="8" max="8" width="10.7109375" style="19" customWidth="1"/>
    <col min="9" max="9" width="11.00390625" style="19" customWidth="1"/>
    <col min="10" max="10" width="11.140625" style="19" customWidth="1"/>
    <col min="11" max="12" width="8.8515625" style="19" hidden="1" customWidth="1"/>
    <col min="13" max="13" width="10.7109375" style="19" customWidth="1"/>
    <col min="14" max="14" width="11.421875" style="19" customWidth="1"/>
    <col min="15" max="15" width="12.421875" style="19" customWidth="1"/>
    <col min="16" max="16" width="11.8515625" style="19" customWidth="1"/>
    <col min="17" max="17" width="12.421875" style="19" customWidth="1"/>
    <col min="18" max="16384" width="9.140625" style="19" customWidth="1"/>
  </cols>
  <sheetData>
    <row r="1" spans="1:10" ht="13.5" customHeight="1">
      <c r="A1" s="16"/>
      <c r="B1" s="17"/>
      <c r="C1" s="17"/>
      <c r="D1" s="17"/>
      <c r="E1" s="17"/>
      <c r="F1" s="18"/>
      <c r="G1" s="18"/>
      <c r="H1" s="18"/>
      <c r="I1" s="18"/>
      <c r="J1" s="16"/>
    </row>
    <row r="2" spans="1:13" ht="13.5" customHeight="1">
      <c r="A2" s="16"/>
      <c r="B2" s="292" t="s">
        <v>60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6" ht="17.25" customHeight="1">
      <c r="A3" s="16"/>
      <c r="J3" s="16"/>
      <c r="P3" s="20" t="s">
        <v>61</v>
      </c>
    </row>
    <row r="4" spans="1:18" ht="25.5" customHeight="1">
      <c r="A4" s="16"/>
      <c r="B4" s="21" t="s">
        <v>59</v>
      </c>
      <c r="C4" s="214" t="s">
        <v>23</v>
      </c>
      <c r="D4" s="214"/>
      <c r="E4" s="214"/>
      <c r="F4" s="215" t="s">
        <v>66</v>
      </c>
      <c r="G4" s="216"/>
      <c r="H4" s="217"/>
      <c r="I4" s="209" t="s">
        <v>25</v>
      </c>
      <c r="J4" s="210"/>
      <c r="K4" s="210"/>
      <c r="L4" s="210"/>
      <c r="M4" s="210"/>
      <c r="N4" s="209" t="s">
        <v>26</v>
      </c>
      <c r="O4" s="210"/>
      <c r="P4" s="210"/>
      <c r="Q4" s="23"/>
      <c r="R4" s="23"/>
    </row>
    <row r="5" spans="1:16" ht="25.5" customHeight="1">
      <c r="A5" s="16"/>
      <c r="B5" s="21"/>
      <c r="C5" s="214"/>
      <c r="D5" s="214"/>
      <c r="E5" s="214"/>
      <c r="F5" s="22" t="s">
        <v>2</v>
      </c>
      <c r="G5" s="22" t="s">
        <v>58</v>
      </c>
      <c r="H5" s="22" t="s">
        <v>4</v>
      </c>
      <c r="I5" s="24" t="s">
        <v>2</v>
      </c>
      <c r="J5" s="24" t="s">
        <v>58</v>
      </c>
      <c r="K5" s="24" t="s">
        <v>57</v>
      </c>
      <c r="L5" s="24" t="s">
        <v>3</v>
      </c>
      <c r="M5" s="24" t="s">
        <v>4</v>
      </c>
      <c r="N5" s="25" t="s">
        <v>2</v>
      </c>
      <c r="O5" s="25" t="s">
        <v>58</v>
      </c>
      <c r="P5" s="26" t="s">
        <v>4</v>
      </c>
    </row>
    <row r="6" spans="2:16" ht="13.5" customHeight="1">
      <c r="B6" s="27" t="s">
        <v>54</v>
      </c>
      <c r="C6" s="232">
        <v>2</v>
      </c>
      <c r="D6" s="233"/>
      <c r="E6" s="234"/>
      <c r="F6" s="28">
        <v>3</v>
      </c>
      <c r="G6" s="28">
        <v>4</v>
      </c>
      <c r="H6" s="28">
        <v>5</v>
      </c>
      <c r="I6" s="28">
        <v>6</v>
      </c>
      <c r="J6" s="28" t="s">
        <v>56</v>
      </c>
      <c r="K6" s="28" t="s">
        <v>55</v>
      </c>
      <c r="L6" s="28">
        <v>7</v>
      </c>
      <c r="M6" s="28">
        <v>8</v>
      </c>
      <c r="N6" s="1">
        <v>9</v>
      </c>
      <c r="O6" s="1">
        <v>10</v>
      </c>
      <c r="P6" s="1">
        <v>11</v>
      </c>
    </row>
    <row r="7" spans="2:16" ht="13.5" customHeight="1">
      <c r="B7" s="226" t="s">
        <v>62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</row>
    <row r="8" spans="2:16" ht="27" customHeight="1">
      <c r="B8" s="211" t="s">
        <v>120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1:16" ht="13.5" customHeight="1">
      <c r="A9" s="16"/>
      <c r="B9" s="29" t="s">
        <v>54</v>
      </c>
      <c r="C9" s="223" t="s">
        <v>53</v>
      </c>
      <c r="D9" s="224"/>
      <c r="E9" s="225"/>
      <c r="F9" s="30"/>
      <c r="G9" s="31"/>
      <c r="H9" s="32" t="s">
        <v>49</v>
      </c>
      <c r="I9" s="33"/>
      <c r="J9" s="33"/>
      <c r="K9" s="33"/>
      <c r="L9" s="33"/>
      <c r="M9" s="33"/>
      <c r="N9" s="34"/>
      <c r="O9" s="34"/>
      <c r="P9" s="34"/>
    </row>
    <row r="10" spans="1:16" ht="27.75" customHeight="1">
      <c r="A10" s="16"/>
      <c r="B10" s="35" t="s">
        <v>49</v>
      </c>
      <c r="C10" s="235" t="s">
        <v>121</v>
      </c>
      <c r="D10" s="236"/>
      <c r="E10" s="237"/>
      <c r="F10" s="149">
        <v>110</v>
      </c>
      <c r="G10" s="36">
        <v>0</v>
      </c>
      <c r="H10" s="37">
        <f>SUM(F10:G10)</f>
        <v>110</v>
      </c>
      <c r="I10" s="36">
        <v>75.427</v>
      </c>
      <c r="J10" s="38"/>
      <c r="K10" s="38"/>
      <c r="L10" s="38">
        <v>0</v>
      </c>
      <c r="M10" s="39">
        <f>SUM(I10:L10)</f>
        <v>75.427</v>
      </c>
      <c r="N10" s="40">
        <f>SUM(I10-F10)</f>
        <v>-34.57299999999999</v>
      </c>
      <c r="O10" s="38">
        <v>0</v>
      </c>
      <c r="P10" s="38">
        <f>SUM(N10:O10)</f>
        <v>-34.57299999999999</v>
      </c>
    </row>
    <row r="11" spans="1:16" ht="27.75" customHeight="1">
      <c r="A11" s="16"/>
      <c r="B11" s="41"/>
      <c r="C11" s="310" t="s">
        <v>194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</row>
    <row r="12" spans="1:16" ht="13.5" customHeight="1">
      <c r="A12" s="16"/>
      <c r="B12" s="42" t="s">
        <v>52</v>
      </c>
      <c r="C12" s="299" t="s">
        <v>51</v>
      </c>
      <c r="D12" s="300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2"/>
    </row>
    <row r="13" spans="1:16" ht="27.75" customHeight="1">
      <c r="A13" s="16"/>
      <c r="B13" s="35" t="s">
        <v>49</v>
      </c>
      <c r="C13" s="242" t="s">
        <v>122</v>
      </c>
      <c r="D13" s="243"/>
      <c r="E13" s="244"/>
      <c r="F13" s="43" t="s">
        <v>193</v>
      </c>
      <c r="G13" s="43">
        <v>0</v>
      </c>
      <c r="H13" s="44">
        <f>SUM(F13:G13)</f>
        <v>0</v>
      </c>
      <c r="I13" s="48">
        <v>47</v>
      </c>
      <c r="J13" s="103"/>
      <c r="K13" s="103"/>
      <c r="L13" s="104">
        <v>0</v>
      </c>
      <c r="M13" s="105">
        <f>I13</f>
        <v>47</v>
      </c>
      <c r="N13" s="48">
        <f>SUM(I13-F13)</f>
        <v>-8</v>
      </c>
      <c r="O13" s="48">
        <f>SUM(L13-G13)</f>
        <v>0</v>
      </c>
      <c r="P13" s="48">
        <f>SUM(N13:O13)</f>
        <v>-8</v>
      </c>
    </row>
    <row r="14" spans="1:16" ht="22.5" customHeight="1">
      <c r="A14" s="16"/>
      <c r="B14" s="268" t="s">
        <v>196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70"/>
    </row>
    <row r="15" spans="1:16" ht="20.25" customHeight="1">
      <c r="A15" s="16"/>
      <c r="B15" s="41">
        <v>3</v>
      </c>
      <c r="C15" s="238" t="s">
        <v>50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6" ht="24.75" customHeight="1">
      <c r="A16" s="16"/>
      <c r="B16" s="49"/>
      <c r="C16" s="303" t="s">
        <v>123</v>
      </c>
      <c r="D16" s="304"/>
      <c r="E16" s="305"/>
      <c r="F16" s="110">
        <v>2000</v>
      </c>
      <c r="G16" s="13">
        <v>0</v>
      </c>
      <c r="H16" s="121">
        <f>SUM(F16:G16)</f>
        <v>2000</v>
      </c>
      <c r="I16" s="121">
        <v>1605</v>
      </c>
      <c r="J16" s="51"/>
      <c r="K16" s="51"/>
      <c r="L16" s="51">
        <v>0</v>
      </c>
      <c r="M16" s="117">
        <f>SUM(I16:L16)</f>
        <v>1605</v>
      </c>
      <c r="N16" s="110">
        <f>SUM(I16-F16)</f>
        <v>-395</v>
      </c>
      <c r="O16" s="15">
        <f>SUM(L16-G16)</f>
        <v>0</v>
      </c>
      <c r="P16" s="110">
        <f>SUM(N16:O16)</f>
        <v>-395</v>
      </c>
    </row>
    <row r="17" spans="1:19" ht="21.75" customHeight="1">
      <c r="A17" s="16"/>
      <c r="B17" s="307" t="s">
        <v>195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9"/>
      <c r="Q17" s="53"/>
      <c r="R17" s="53"/>
      <c r="S17" s="53"/>
    </row>
    <row r="18" spans="1:17" s="20" customFormat="1" ht="13.5" customHeight="1" hidden="1">
      <c r="A18" s="59"/>
      <c r="B18" s="59"/>
      <c r="C18" s="60">
        <v>1</v>
      </c>
      <c r="D18" s="294" t="s">
        <v>53</v>
      </c>
      <c r="E18" s="295"/>
      <c r="F18" s="295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7"/>
    </row>
    <row r="19" spans="1:17" s="20" customFormat="1" ht="30.75" customHeight="1" hidden="1">
      <c r="A19" s="59"/>
      <c r="B19" s="59"/>
      <c r="C19" s="61" t="s">
        <v>49</v>
      </c>
      <c r="D19" s="298" t="s">
        <v>124</v>
      </c>
      <c r="E19" s="298"/>
      <c r="F19" s="298"/>
      <c r="G19" s="62">
        <v>2</v>
      </c>
      <c r="H19" s="62">
        <v>0</v>
      </c>
      <c r="I19" s="63">
        <f>SUM(G19:H19)</f>
        <v>2</v>
      </c>
      <c r="J19" s="64">
        <v>2</v>
      </c>
      <c r="K19" s="65"/>
      <c r="L19" s="66"/>
      <c r="M19" s="67">
        <v>0</v>
      </c>
      <c r="N19" s="63">
        <f>SUM(J19:M19)</f>
        <v>2</v>
      </c>
      <c r="O19" s="68">
        <f>SUM(J19-G19)</f>
        <v>0</v>
      </c>
      <c r="P19" s="62">
        <f>SUM(M19-H19)</f>
        <v>0</v>
      </c>
      <c r="Q19" s="68">
        <f>SUM(O19:P19)</f>
        <v>0</v>
      </c>
    </row>
    <row r="20" spans="1:17" s="20" customFormat="1" ht="14.25" customHeight="1" hidden="1">
      <c r="A20" s="59"/>
      <c r="B20" s="59"/>
      <c r="C20" s="315" t="s">
        <v>125</v>
      </c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7"/>
    </row>
    <row r="21" spans="1:17" s="20" customFormat="1" ht="13.5" customHeight="1" hidden="1">
      <c r="A21" s="59"/>
      <c r="B21" s="59"/>
      <c r="C21" s="69">
        <v>2</v>
      </c>
      <c r="D21" s="238" t="s">
        <v>51</v>
      </c>
      <c r="E21" s="238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</row>
    <row r="22" spans="1:17" s="20" customFormat="1" ht="37.5" customHeight="1" hidden="1">
      <c r="A22" s="59"/>
      <c r="B22" s="59"/>
      <c r="C22" s="38" t="s">
        <v>49</v>
      </c>
      <c r="D22" s="306" t="s">
        <v>126</v>
      </c>
      <c r="E22" s="306"/>
      <c r="F22" s="306"/>
      <c r="G22" s="13">
        <v>1</v>
      </c>
      <c r="H22" s="13">
        <v>0</v>
      </c>
      <c r="I22" s="70">
        <f>SUM(G22:H22)</f>
        <v>1</v>
      </c>
      <c r="J22" s="71">
        <v>1</v>
      </c>
      <c r="K22" s="72"/>
      <c r="L22" s="72"/>
      <c r="M22" s="72">
        <v>0</v>
      </c>
      <c r="N22" s="71">
        <f>SUM(J22:M22)</f>
        <v>1</v>
      </c>
      <c r="O22" s="14">
        <f>SUM(J22-G22)</f>
        <v>0</v>
      </c>
      <c r="P22" s="13">
        <f>SUM(M22-H22)</f>
        <v>0</v>
      </c>
      <c r="Q22" s="14">
        <f>SUM(O22:P22)</f>
        <v>0</v>
      </c>
    </row>
    <row r="23" spans="1:17" s="58" customFormat="1" ht="13.5" customHeight="1" hidden="1">
      <c r="A23" s="57"/>
      <c r="B23" s="57"/>
      <c r="C23" s="221" t="s">
        <v>125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</row>
    <row r="24" spans="1:17" s="20" customFormat="1" ht="13.5" customHeight="1" hidden="1">
      <c r="A24" s="59"/>
      <c r="B24" s="59"/>
      <c r="C24" s="60">
        <v>3</v>
      </c>
      <c r="D24" s="240" t="s">
        <v>50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</row>
    <row r="25" spans="1:17" s="20" customFormat="1" ht="38.25" customHeight="1" hidden="1">
      <c r="A25" s="59"/>
      <c r="B25" s="59"/>
      <c r="C25" s="74"/>
      <c r="D25" s="298" t="s">
        <v>127</v>
      </c>
      <c r="E25" s="298"/>
      <c r="F25" s="298"/>
      <c r="G25" s="75">
        <v>151.04</v>
      </c>
      <c r="H25" s="62">
        <v>0</v>
      </c>
      <c r="I25" s="76">
        <f>SUM(G25:H25)</f>
        <v>151.04</v>
      </c>
      <c r="J25" s="77">
        <v>0</v>
      </c>
      <c r="K25" s="77"/>
      <c r="L25" s="77"/>
      <c r="M25" s="77">
        <v>0</v>
      </c>
      <c r="N25" s="77">
        <f>SUM(J25:M25)</f>
        <v>0</v>
      </c>
      <c r="O25" s="75">
        <f>SUM(J25-G25)</f>
        <v>-151.04</v>
      </c>
      <c r="P25" s="62">
        <v>0</v>
      </c>
      <c r="Q25" s="75">
        <f>SUM(O25:P25)</f>
        <v>-151.04</v>
      </c>
    </row>
    <row r="26" spans="1:17" s="20" customFormat="1" ht="13.5" customHeight="1" hidden="1">
      <c r="A26" s="59"/>
      <c r="B26" s="59"/>
      <c r="C26" s="218" t="s">
        <v>128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20"/>
    </row>
    <row r="27" spans="1:17" s="20" customFormat="1" ht="13.5" customHeight="1" hidden="1">
      <c r="A27" s="59"/>
      <c r="B27" s="59"/>
      <c r="C27" s="78">
        <v>4</v>
      </c>
      <c r="D27" s="238" t="s">
        <v>113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8" spans="1:17" s="20" customFormat="1" ht="48.75" customHeight="1" hidden="1">
      <c r="A28" s="59"/>
      <c r="B28" s="59"/>
      <c r="C28" s="79"/>
      <c r="D28" s="312" t="s">
        <v>129</v>
      </c>
      <c r="E28" s="312"/>
      <c r="F28" s="312"/>
      <c r="G28" s="36">
        <v>50</v>
      </c>
      <c r="H28" s="36">
        <v>0</v>
      </c>
      <c r="I28" s="80">
        <f>SUM(G28:H28)</f>
        <v>50</v>
      </c>
      <c r="J28" s="81">
        <v>0</v>
      </c>
      <c r="K28" s="81"/>
      <c r="L28" s="81"/>
      <c r="M28" s="81">
        <v>0</v>
      </c>
      <c r="N28" s="81">
        <v>0</v>
      </c>
      <c r="O28" s="36">
        <v>50</v>
      </c>
      <c r="P28" s="13">
        <v>0</v>
      </c>
      <c r="Q28" s="13">
        <v>50</v>
      </c>
    </row>
    <row r="29" spans="1:17" s="20" customFormat="1" ht="13.5" customHeight="1" hidden="1" thickBot="1">
      <c r="A29" s="59"/>
      <c r="B29" s="59"/>
      <c r="C29" s="313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</row>
    <row r="30" spans="1:17" s="20" customFormat="1" ht="13.5" customHeight="1" hidden="1" thickBot="1">
      <c r="A30" s="59"/>
      <c r="B30" s="59"/>
      <c r="C30" s="229" t="s">
        <v>130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</row>
    <row r="31" spans="1:17" s="20" customFormat="1" ht="13.5" customHeight="1" hidden="1">
      <c r="A31" s="59"/>
      <c r="B31" s="59"/>
      <c r="C31" s="60">
        <v>1</v>
      </c>
      <c r="D31" s="240" t="s">
        <v>53</v>
      </c>
      <c r="E31" s="240"/>
      <c r="F31" s="240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</row>
    <row r="32" spans="1:17" s="20" customFormat="1" ht="28.5" customHeight="1" hidden="1">
      <c r="A32" s="59"/>
      <c r="B32" s="59"/>
      <c r="C32" s="82"/>
      <c r="D32" s="265" t="s">
        <v>131</v>
      </c>
      <c r="E32" s="266"/>
      <c r="F32" s="267"/>
      <c r="G32" s="13">
        <v>2</v>
      </c>
      <c r="H32" s="13">
        <v>0</v>
      </c>
      <c r="I32" s="83">
        <v>2</v>
      </c>
      <c r="J32" s="84">
        <v>2</v>
      </c>
      <c r="K32" s="84"/>
      <c r="L32" s="84"/>
      <c r="M32" s="84">
        <v>0</v>
      </c>
      <c r="N32" s="84">
        <v>2</v>
      </c>
      <c r="O32" s="13">
        <v>0</v>
      </c>
      <c r="P32" s="13">
        <v>0</v>
      </c>
      <c r="Q32" s="13">
        <v>0</v>
      </c>
    </row>
    <row r="33" spans="1:17" s="20" customFormat="1" ht="13.5" customHeight="1" hidden="1">
      <c r="A33" s="59"/>
      <c r="B33" s="59"/>
      <c r="C33" s="255" t="s">
        <v>125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s="20" customFormat="1" ht="13.5" customHeight="1" hidden="1">
      <c r="A34" s="59"/>
      <c r="B34" s="59"/>
      <c r="C34" s="85">
        <v>2</v>
      </c>
      <c r="D34" s="294" t="s">
        <v>51</v>
      </c>
      <c r="E34" s="295"/>
      <c r="F34" s="295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7"/>
    </row>
    <row r="35" spans="1:17" s="20" customFormat="1" ht="22.5" customHeight="1" hidden="1">
      <c r="A35" s="59"/>
      <c r="B35" s="59"/>
      <c r="C35" s="74"/>
      <c r="D35" s="246" t="s">
        <v>132</v>
      </c>
      <c r="E35" s="247"/>
      <c r="F35" s="248"/>
      <c r="G35" s="62">
        <v>2</v>
      </c>
      <c r="H35" s="62">
        <v>0</v>
      </c>
      <c r="I35" s="86">
        <v>2</v>
      </c>
      <c r="J35" s="77">
        <v>2</v>
      </c>
      <c r="K35" s="77"/>
      <c r="L35" s="77"/>
      <c r="M35" s="77">
        <v>0</v>
      </c>
      <c r="N35" s="77">
        <v>2</v>
      </c>
      <c r="O35" s="62">
        <v>0</v>
      </c>
      <c r="P35" s="62">
        <v>0</v>
      </c>
      <c r="Q35" s="62">
        <v>0</v>
      </c>
    </row>
    <row r="36" spans="1:17" s="20" customFormat="1" ht="13.5" customHeight="1" hidden="1">
      <c r="A36" s="59"/>
      <c r="B36" s="59"/>
      <c r="C36" s="218" t="s">
        <v>125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20"/>
    </row>
    <row r="37" spans="1:17" s="20" customFormat="1" ht="13.5" customHeight="1" hidden="1">
      <c r="A37" s="59"/>
      <c r="B37" s="59"/>
      <c r="C37" s="78">
        <v>3</v>
      </c>
      <c r="D37" s="238" t="s">
        <v>50</v>
      </c>
      <c r="E37" s="238"/>
      <c r="F37" s="238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s="20" customFormat="1" ht="13.5" customHeight="1" hidden="1">
      <c r="A38" s="59"/>
      <c r="B38" s="59"/>
      <c r="C38" s="74"/>
      <c r="D38" s="246" t="s">
        <v>133</v>
      </c>
      <c r="E38" s="247"/>
      <c r="F38" s="248"/>
      <c r="G38" s="75">
        <v>18</v>
      </c>
      <c r="H38" s="75">
        <v>0</v>
      </c>
      <c r="I38" s="76">
        <v>18</v>
      </c>
      <c r="J38" s="87">
        <v>18</v>
      </c>
      <c r="K38" s="77"/>
      <c r="L38" s="77"/>
      <c r="M38" s="87">
        <v>0</v>
      </c>
      <c r="N38" s="87">
        <v>18</v>
      </c>
      <c r="O38" s="75">
        <v>0</v>
      </c>
      <c r="P38" s="75">
        <v>0</v>
      </c>
      <c r="Q38" s="75">
        <v>0</v>
      </c>
    </row>
    <row r="39" spans="1:17" s="20" customFormat="1" ht="13.5" customHeight="1" hidden="1">
      <c r="A39" s="59"/>
      <c r="B39" s="59"/>
      <c r="C39" s="218" t="s">
        <v>125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20"/>
    </row>
    <row r="40" spans="1:17" s="20" customFormat="1" ht="13.5" customHeight="1" hidden="1">
      <c r="A40" s="59"/>
      <c r="B40" s="59"/>
      <c r="C40" s="74">
        <v>4</v>
      </c>
      <c r="D40" s="238" t="s">
        <v>113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</row>
    <row r="41" spans="1:17" s="20" customFormat="1" ht="36" customHeight="1" hidden="1">
      <c r="A41" s="59"/>
      <c r="B41" s="59"/>
      <c r="C41" s="82"/>
      <c r="D41" s="265" t="s">
        <v>134</v>
      </c>
      <c r="E41" s="266"/>
      <c r="F41" s="267"/>
      <c r="G41" s="13">
        <v>100</v>
      </c>
      <c r="H41" s="13">
        <v>0</v>
      </c>
      <c r="I41" s="83">
        <v>100</v>
      </c>
      <c r="J41" s="84">
        <v>100</v>
      </c>
      <c r="K41" s="84"/>
      <c r="L41" s="84"/>
      <c r="M41" s="84">
        <v>0</v>
      </c>
      <c r="N41" s="84">
        <v>100</v>
      </c>
      <c r="O41" s="13">
        <v>0</v>
      </c>
      <c r="P41" s="13">
        <v>0</v>
      </c>
      <c r="Q41" s="13">
        <v>0</v>
      </c>
    </row>
    <row r="42" spans="1:17" s="20" customFormat="1" ht="13.5" customHeight="1" hidden="1" thickBot="1">
      <c r="A42" s="59"/>
      <c r="B42" s="59"/>
      <c r="C42" s="290" t="s">
        <v>125</v>
      </c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</row>
    <row r="43" spans="1:17" s="20" customFormat="1" ht="13.5" customHeight="1" hidden="1" thickBot="1">
      <c r="A43" s="59"/>
      <c r="B43" s="59"/>
      <c r="C43" s="229" t="s">
        <v>135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5"/>
    </row>
    <row r="44" spans="1:17" s="20" customFormat="1" ht="13.5" customHeight="1" hidden="1">
      <c r="A44" s="59"/>
      <c r="B44" s="59"/>
      <c r="C44" s="88">
        <v>1</v>
      </c>
      <c r="D44" s="276" t="s">
        <v>53</v>
      </c>
      <c r="E44" s="277"/>
      <c r="F44" s="27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s="20" customFormat="1" ht="31.5" customHeight="1" hidden="1">
      <c r="A45" s="59"/>
      <c r="B45" s="59"/>
      <c r="C45" s="73"/>
      <c r="D45" s="258" t="s">
        <v>136</v>
      </c>
      <c r="E45" s="259"/>
      <c r="F45" s="260"/>
      <c r="G45" s="90">
        <v>1</v>
      </c>
      <c r="H45" s="90">
        <v>0</v>
      </c>
      <c r="I45" s="91">
        <v>1</v>
      </c>
      <c r="J45" s="90">
        <v>1</v>
      </c>
      <c r="K45" s="90"/>
      <c r="L45" s="90"/>
      <c r="M45" s="90">
        <v>0</v>
      </c>
      <c r="N45" s="90">
        <v>1</v>
      </c>
      <c r="O45" s="90">
        <v>0</v>
      </c>
      <c r="P45" s="90">
        <v>0</v>
      </c>
      <c r="Q45" s="90">
        <v>0</v>
      </c>
    </row>
    <row r="46" spans="1:17" s="20" customFormat="1" ht="13.5" customHeight="1" hidden="1">
      <c r="A46" s="59"/>
      <c r="B46" s="59"/>
      <c r="C46" s="285" t="s">
        <v>125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</row>
    <row r="47" spans="1:17" s="20" customFormat="1" ht="13.5" customHeight="1" hidden="1">
      <c r="A47" s="59"/>
      <c r="B47" s="59"/>
      <c r="C47" s="92">
        <v>2</v>
      </c>
      <c r="D47" s="282" t="s">
        <v>51</v>
      </c>
      <c r="E47" s="283"/>
      <c r="F47" s="284"/>
      <c r="G47" s="90"/>
      <c r="H47" s="90"/>
      <c r="I47" s="91"/>
      <c r="J47" s="90"/>
      <c r="K47" s="90"/>
      <c r="L47" s="90"/>
      <c r="M47" s="90"/>
      <c r="N47" s="90"/>
      <c r="O47" s="90"/>
      <c r="P47" s="90"/>
      <c r="Q47" s="90"/>
    </row>
    <row r="48" spans="1:17" s="20" customFormat="1" ht="29.25" customHeight="1" hidden="1">
      <c r="A48" s="59"/>
      <c r="B48" s="59"/>
      <c r="C48" s="93"/>
      <c r="D48" s="321" t="s">
        <v>137</v>
      </c>
      <c r="E48" s="322"/>
      <c r="F48" s="323"/>
      <c r="G48" s="90">
        <v>1</v>
      </c>
      <c r="H48" s="90">
        <v>0</v>
      </c>
      <c r="I48" s="91">
        <v>1</v>
      </c>
      <c r="J48" s="90">
        <v>1</v>
      </c>
      <c r="K48" s="90"/>
      <c r="L48" s="90"/>
      <c r="M48" s="90">
        <v>0</v>
      </c>
      <c r="N48" s="90">
        <v>1</v>
      </c>
      <c r="O48" s="90">
        <v>0</v>
      </c>
      <c r="P48" s="90">
        <v>0</v>
      </c>
      <c r="Q48" s="90">
        <v>0</v>
      </c>
    </row>
    <row r="49" spans="1:17" s="20" customFormat="1" ht="13.5" customHeight="1" hidden="1">
      <c r="A49" s="59"/>
      <c r="B49" s="59"/>
      <c r="C49" s="255" t="s">
        <v>125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9"/>
    </row>
    <row r="50" spans="1:17" s="20" customFormat="1" ht="13.5" customHeight="1" hidden="1">
      <c r="A50" s="59"/>
      <c r="B50" s="59"/>
      <c r="C50" s="92">
        <v>3</v>
      </c>
      <c r="D50" s="318" t="s">
        <v>50</v>
      </c>
      <c r="E50" s="319"/>
      <c r="F50" s="320"/>
      <c r="G50" s="90"/>
      <c r="H50" s="90"/>
      <c r="I50" s="91"/>
      <c r="J50" s="90"/>
      <c r="K50" s="90"/>
      <c r="L50" s="90"/>
      <c r="M50" s="90"/>
      <c r="N50" s="90"/>
      <c r="O50" s="90"/>
      <c r="P50" s="90"/>
      <c r="Q50" s="90"/>
    </row>
    <row r="51" spans="1:17" s="20" customFormat="1" ht="13.5" customHeight="1" hidden="1">
      <c r="A51" s="59"/>
      <c r="B51" s="59"/>
      <c r="C51" s="73"/>
      <c r="D51" s="252" t="s">
        <v>138</v>
      </c>
      <c r="E51" s="253"/>
      <c r="F51" s="254"/>
      <c r="G51" s="94">
        <v>26</v>
      </c>
      <c r="H51" s="94">
        <v>0</v>
      </c>
      <c r="I51" s="95">
        <v>26</v>
      </c>
      <c r="J51" s="94">
        <v>26</v>
      </c>
      <c r="K51" s="90"/>
      <c r="L51" s="90"/>
      <c r="M51" s="94">
        <v>0</v>
      </c>
      <c r="N51" s="94">
        <v>26</v>
      </c>
      <c r="O51" s="94">
        <v>0</v>
      </c>
      <c r="P51" s="94">
        <v>0</v>
      </c>
      <c r="Q51" s="94">
        <v>0</v>
      </c>
    </row>
    <row r="52" spans="1:17" s="20" customFormat="1" ht="13.5" customHeight="1" hidden="1">
      <c r="A52" s="59"/>
      <c r="B52" s="59"/>
      <c r="C52" s="255" t="s">
        <v>125</v>
      </c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4"/>
    </row>
    <row r="53" spans="1:17" s="20" customFormat="1" ht="13.5" customHeight="1" hidden="1">
      <c r="A53" s="59"/>
      <c r="B53" s="59"/>
      <c r="C53" s="96">
        <v>4</v>
      </c>
      <c r="D53" s="279" t="s">
        <v>113</v>
      </c>
      <c r="E53" s="280"/>
      <c r="F53" s="281"/>
      <c r="G53" s="90"/>
      <c r="H53" s="90"/>
      <c r="I53" s="91"/>
      <c r="J53" s="90"/>
      <c r="K53" s="90"/>
      <c r="L53" s="90"/>
      <c r="M53" s="90"/>
      <c r="N53" s="90"/>
      <c r="O53" s="90"/>
      <c r="P53" s="90"/>
      <c r="Q53" s="90"/>
    </row>
    <row r="54" spans="1:17" s="20" customFormat="1" ht="13.5" customHeight="1" hidden="1">
      <c r="A54" s="59"/>
      <c r="B54" s="59"/>
      <c r="C54" s="96"/>
      <c r="D54" s="258" t="s">
        <v>139</v>
      </c>
      <c r="E54" s="259"/>
      <c r="F54" s="260"/>
      <c r="G54" s="90">
        <v>100</v>
      </c>
      <c r="H54" s="90">
        <v>0</v>
      </c>
      <c r="I54" s="91">
        <v>100</v>
      </c>
      <c r="J54" s="90">
        <v>100</v>
      </c>
      <c r="K54" s="90"/>
      <c r="L54" s="90"/>
      <c r="M54" s="90">
        <v>0</v>
      </c>
      <c r="N54" s="90">
        <v>100</v>
      </c>
      <c r="O54" s="90">
        <v>0</v>
      </c>
      <c r="P54" s="90">
        <v>0</v>
      </c>
      <c r="Q54" s="90">
        <v>0</v>
      </c>
    </row>
    <row r="55" spans="1:17" s="20" customFormat="1" ht="13.5" customHeight="1" hidden="1">
      <c r="A55" s="59"/>
      <c r="B55" s="59"/>
      <c r="C55" s="255" t="s">
        <v>125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7"/>
    </row>
    <row r="56" spans="2:16" ht="12.75" customHeight="1">
      <c r="B56" s="211" t="s">
        <v>141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ht="12.75">
      <c r="B57" s="98" t="s">
        <v>54</v>
      </c>
      <c r="C57" s="261" t="s">
        <v>53</v>
      </c>
      <c r="D57" s="262"/>
      <c r="E57" s="263"/>
      <c r="F57" s="30"/>
      <c r="G57" s="31"/>
      <c r="H57" s="72" t="s">
        <v>49</v>
      </c>
      <c r="I57" s="99"/>
      <c r="J57" s="99"/>
      <c r="K57" s="99"/>
      <c r="L57" s="99"/>
      <c r="M57" s="99"/>
      <c r="N57" s="12"/>
      <c r="O57" s="12"/>
      <c r="P57" s="12"/>
    </row>
    <row r="58" spans="2:16" ht="17.25" customHeight="1">
      <c r="B58" s="54" t="s">
        <v>49</v>
      </c>
      <c r="C58" s="264" t="s">
        <v>142</v>
      </c>
      <c r="D58" s="264"/>
      <c r="E58" s="264"/>
      <c r="F58" s="101">
        <v>5080</v>
      </c>
      <c r="G58" s="100">
        <v>0</v>
      </c>
      <c r="H58" s="101">
        <f>SUM(F58:G58)</f>
        <v>5080</v>
      </c>
      <c r="I58" s="101">
        <v>4049.62</v>
      </c>
      <c r="J58" s="67"/>
      <c r="K58" s="67"/>
      <c r="L58" s="67">
        <v>0</v>
      </c>
      <c r="M58" s="101">
        <f>SUM(I58:L58)</f>
        <v>4049.62</v>
      </c>
      <c r="N58" s="101">
        <f>SUM(I58-F58)</f>
        <v>-1030.38</v>
      </c>
      <c r="O58" s="67">
        <v>0</v>
      </c>
      <c r="P58" s="101">
        <f>SUM(N58:O58)</f>
        <v>-1030.38</v>
      </c>
    </row>
    <row r="59" spans="2:16" ht="39.75" customHeight="1">
      <c r="B59" s="268" t="s">
        <v>197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70"/>
    </row>
    <row r="60" spans="2:16" ht="12.75" customHeight="1">
      <c r="B60" s="42" t="s">
        <v>52</v>
      </c>
      <c r="C60" s="299" t="s">
        <v>51</v>
      </c>
      <c r="D60" s="300"/>
      <c r="E60" s="300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2"/>
    </row>
    <row r="61" spans="2:16" ht="25.5" customHeight="1">
      <c r="B61" s="35" t="s">
        <v>49</v>
      </c>
      <c r="C61" s="324" t="s">
        <v>143</v>
      </c>
      <c r="D61" s="325"/>
      <c r="E61" s="326"/>
      <c r="F61" s="43" t="s">
        <v>198</v>
      </c>
      <c r="G61" s="43">
        <v>0</v>
      </c>
      <c r="H61" s="102">
        <f>F61+G61</f>
        <v>130</v>
      </c>
      <c r="I61" s="48">
        <v>77</v>
      </c>
      <c r="J61" s="103"/>
      <c r="K61" s="103"/>
      <c r="L61" s="104">
        <v>0</v>
      </c>
      <c r="M61" s="105">
        <f>I61</f>
        <v>77</v>
      </c>
      <c r="N61" s="48">
        <f>SUM(I61-F61)</f>
        <v>-53</v>
      </c>
      <c r="O61" s="48">
        <f>SUM(L61-G61)</f>
        <v>0</v>
      </c>
      <c r="P61" s="48">
        <f>SUM(N61:O61)</f>
        <v>-53</v>
      </c>
    </row>
    <row r="62" spans="2:16" ht="41.25" customHeight="1">
      <c r="B62" s="35"/>
      <c r="C62" s="324" t="s">
        <v>171</v>
      </c>
      <c r="D62" s="325"/>
      <c r="E62" s="326"/>
      <c r="F62" s="43" t="s">
        <v>199</v>
      </c>
      <c r="G62" s="43">
        <v>0</v>
      </c>
      <c r="H62" s="55">
        <f>F62+G62</f>
        <v>327</v>
      </c>
      <c r="I62" s="48">
        <v>282</v>
      </c>
      <c r="J62" s="103"/>
      <c r="K62" s="103"/>
      <c r="L62" s="104">
        <v>0</v>
      </c>
      <c r="M62" s="105">
        <f>I62</f>
        <v>282</v>
      </c>
      <c r="N62" s="48">
        <f>SUM(I62-F62)</f>
        <v>-45</v>
      </c>
      <c r="O62" s="48">
        <f>SUM(L62-G62)</f>
        <v>0</v>
      </c>
      <c r="P62" s="48">
        <f>SUM(N62:O62)</f>
        <v>-45</v>
      </c>
    </row>
    <row r="63" spans="2:16" ht="41.25" customHeight="1">
      <c r="B63" s="35"/>
      <c r="C63" s="324" t="s">
        <v>201</v>
      </c>
      <c r="D63" s="325"/>
      <c r="E63" s="326"/>
      <c r="F63" s="43" t="s">
        <v>200</v>
      </c>
      <c r="G63" s="43" t="s">
        <v>172</v>
      </c>
      <c r="H63" s="55">
        <f>F63+G63</f>
        <v>20</v>
      </c>
      <c r="I63" s="48">
        <v>19</v>
      </c>
      <c r="J63" s="103"/>
      <c r="K63" s="103"/>
      <c r="L63" s="104"/>
      <c r="M63" s="105">
        <f>I63</f>
        <v>19</v>
      </c>
      <c r="N63" s="48">
        <f>SUM(I63-F63)</f>
        <v>-1</v>
      </c>
      <c r="O63" s="48">
        <f>SUM(L63-G63)</f>
        <v>0</v>
      </c>
      <c r="P63" s="48">
        <f>SUM(N63:O63)</f>
        <v>-1</v>
      </c>
    </row>
    <row r="64" spans="2:16" ht="24" customHeight="1">
      <c r="B64" s="268" t="s">
        <v>202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0"/>
    </row>
    <row r="65" spans="2:16" ht="12.75" customHeight="1">
      <c r="B65" s="41">
        <v>3</v>
      </c>
      <c r="C65" s="238" t="s">
        <v>50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</row>
    <row r="66" spans="2:16" ht="38.25" customHeight="1">
      <c r="B66" s="49"/>
      <c r="C66" s="271" t="s">
        <v>204</v>
      </c>
      <c r="D66" s="272"/>
      <c r="E66" s="273"/>
      <c r="F66" s="110">
        <v>860</v>
      </c>
      <c r="G66" s="110">
        <v>0</v>
      </c>
      <c r="H66" s="110">
        <f>SUM(F66:G66)</f>
        <v>860</v>
      </c>
      <c r="I66" s="110">
        <v>860</v>
      </c>
      <c r="J66" s="116">
        <v>0</v>
      </c>
      <c r="K66" s="116"/>
      <c r="L66" s="116">
        <v>0</v>
      </c>
      <c r="M66" s="117">
        <f>SUM(I66:L66)</f>
        <v>860</v>
      </c>
      <c r="N66" s="110">
        <f>SUM(I66-F66)</f>
        <v>0</v>
      </c>
      <c r="O66" s="110">
        <f>SUM(L66-G66)</f>
        <v>0</v>
      </c>
      <c r="P66" s="110">
        <f>SUM(N66:O66)</f>
        <v>0</v>
      </c>
    </row>
    <row r="67" spans="2:16" ht="39.75" customHeight="1">
      <c r="B67" s="54"/>
      <c r="C67" s="271" t="s">
        <v>205</v>
      </c>
      <c r="D67" s="272"/>
      <c r="E67" s="273"/>
      <c r="F67" s="118">
        <v>1485</v>
      </c>
      <c r="G67" s="118">
        <v>0</v>
      </c>
      <c r="H67" s="118">
        <f>SUM(F67:G67)</f>
        <v>1485</v>
      </c>
      <c r="I67" s="118">
        <v>1485</v>
      </c>
      <c r="J67" s="113">
        <v>0</v>
      </c>
      <c r="K67" s="113"/>
      <c r="L67" s="113">
        <v>0</v>
      </c>
      <c r="M67" s="118">
        <f>SUM(I67:L67)</f>
        <v>1485</v>
      </c>
      <c r="N67" s="118">
        <f>SUM(I67-F67)</f>
        <v>0</v>
      </c>
      <c r="O67" s="118">
        <f>SUM(L67-G67)</f>
        <v>0</v>
      </c>
      <c r="P67" s="118">
        <f>SUM(N67:O67)</f>
        <v>0</v>
      </c>
    </row>
    <row r="68" spans="2:16" ht="36.75" customHeight="1">
      <c r="B68" s="54"/>
      <c r="C68" s="271" t="s">
        <v>203</v>
      </c>
      <c r="D68" s="272"/>
      <c r="E68" s="273"/>
      <c r="F68" s="118">
        <v>1468.15</v>
      </c>
      <c r="G68" s="118">
        <v>0</v>
      </c>
      <c r="H68" s="118">
        <f>SUM(F68:G68)</f>
        <v>1468.15</v>
      </c>
      <c r="I68" s="118">
        <v>1512.19</v>
      </c>
      <c r="J68" s="113">
        <v>0</v>
      </c>
      <c r="K68" s="113"/>
      <c r="L68" s="113"/>
      <c r="M68" s="118">
        <f>SUM(I68:L68)</f>
        <v>1512.19</v>
      </c>
      <c r="N68" s="118">
        <f>SUM(I68-F68)</f>
        <v>44.039999999999964</v>
      </c>
      <c r="O68" s="118">
        <f>SUM(L68-G68)</f>
        <v>0</v>
      </c>
      <c r="P68" s="118">
        <f>SUM(N68:O68)</f>
        <v>44.039999999999964</v>
      </c>
    </row>
    <row r="69" spans="2:16" ht="35.25" customHeight="1">
      <c r="B69" s="54"/>
      <c r="C69" s="327" t="s">
        <v>144</v>
      </c>
      <c r="D69" s="272"/>
      <c r="E69" s="273"/>
      <c r="F69" s="118">
        <v>10320</v>
      </c>
      <c r="G69" s="118">
        <v>0</v>
      </c>
      <c r="H69" s="118">
        <f>SUM(F69:G69)</f>
        <v>10320</v>
      </c>
      <c r="I69" s="118">
        <v>10320</v>
      </c>
      <c r="J69" s="113">
        <v>0</v>
      </c>
      <c r="K69" s="113"/>
      <c r="L69" s="113"/>
      <c r="M69" s="118">
        <f>SUM(I69:L69)</f>
        <v>10320</v>
      </c>
      <c r="N69" s="118">
        <f>SUM(I69-F69)</f>
        <v>0</v>
      </c>
      <c r="O69" s="118">
        <f>SUM(L69-G69)</f>
        <v>0</v>
      </c>
      <c r="P69" s="118">
        <f>SUM(N69:O69)</f>
        <v>0</v>
      </c>
    </row>
    <row r="70" spans="2:16" ht="23.25" customHeight="1">
      <c r="B70" s="307" t="s">
        <v>206</v>
      </c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9"/>
    </row>
    <row r="71" spans="2:16" ht="12.75">
      <c r="B71" s="211" t="s">
        <v>146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</row>
    <row r="72" spans="2:16" ht="12.75">
      <c r="B72" s="98" t="s">
        <v>54</v>
      </c>
      <c r="C72" s="261" t="s">
        <v>53</v>
      </c>
      <c r="D72" s="262"/>
      <c r="E72" s="263"/>
      <c r="F72" s="30"/>
      <c r="G72" s="31"/>
      <c r="H72" s="72" t="s">
        <v>49</v>
      </c>
      <c r="I72" s="99"/>
      <c r="J72" s="99"/>
      <c r="K72" s="99"/>
      <c r="L72" s="99"/>
      <c r="M72" s="99"/>
      <c r="N72" s="12"/>
      <c r="O72" s="12"/>
      <c r="P72" s="12"/>
    </row>
    <row r="73" spans="2:16" ht="19.5" customHeight="1">
      <c r="B73" s="54" t="s">
        <v>49</v>
      </c>
      <c r="C73" s="264" t="s">
        <v>147</v>
      </c>
      <c r="D73" s="264"/>
      <c r="E73" s="264"/>
      <c r="F73" s="106">
        <v>1278</v>
      </c>
      <c r="G73" s="100">
        <v>0</v>
      </c>
      <c r="H73" s="106">
        <f>SUM(F73:G73)</f>
        <v>1278</v>
      </c>
      <c r="I73" s="106">
        <v>1056.568</v>
      </c>
      <c r="J73" s="100"/>
      <c r="K73" s="100"/>
      <c r="L73" s="100">
        <v>0</v>
      </c>
      <c r="M73" s="106">
        <f>SUM(I73:L73)</f>
        <v>1056.568</v>
      </c>
      <c r="N73" s="106">
        <f>SUM(I73-F73)</f>
        <v>-221.43200000000002</v>
      </c>
      <c r="O73" s="100">
        <v>0</v>
      </c>
      <c r="P73" s="106">
        <f>SUM(N73:O73)</f>
        <v>-221.43200000000002</v>
      </c>
    </row>
    <row r="74" spans="2:16" ht="21" customHeight="1">
      <c r="B74" s="268" t="s">
        <v>173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70"/>
    </row>
    <row r="75" spans="2:16" ht="12.75">
      <c r="B75" s="42" t="s">
        <v>52</v>
      </c>
      <c r="C75" s="299" t="s">
        <v>51</v>
      </c>
      <c r="D75" s="300"/>
      <c r="E75" s="300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2"/>
    </row>
    <row r="76" spans="2:16" ht="38.25" customHeight="1">
      <c r="B76" s="35" t="s">
        <v>49</v>
      </c>
      <c r="C76" s="324" t="s">
        <v>148</v>
      </c>
      <c r="D76" s="325"/>
      <c r="E76" s="326"/>
      <c r="F76" s="43" t="s">
        <v>172</v>
      </c>
      <c r="G76" s="43">
        <v>0</v>
      </c>
      <c r="H76" s="102">
        <f>F76+G76</f>
        <v>0</v>
      </c>
      <c r="I76" s="48">
        <v>0</v>
      </c>
      <c r="J76" s="103"/>
      <c r="K76" s="103"/>
      <c r="L76" s="104">
        <v>0</v>
      </c>
      <c r="M76" s="105">
        <f>I76</f>
        <v>0</v>
      </c>
      <c r="N76" s="48">
        <f>SUM(I76-F76)</f>
        <v>0</v>
      </c>
      <c r="O76" s="48">
        <f>SUM(L76-G76)</f>
        <v>0</v>
      </c>
      <c r="P76" s="48">
        <f>SUM(N76:O76)</f>
        <v>0</v>
      </c>
    </row>
    <row r="77" spans="2:16" ht="32.25" customHeight="1">
      <c r="B77" s="35"/>
      <c r="C77" s="324" t="s">
        <v>149</v>
      </c>
      <c r="D77" s="325"/>
      <c r="E77" s="326"/>
      <c r="F77" s="43" t="s">
        <v>174</v>
      </c>
      <c r="G77" s="43">
        <v>0</v>
      </c>
      <c r="H77" s="55">
        <f>F77+G77</f>
        <v>28</v>
      </c>
      <c r="I77" s="48">
        <v>25</v>
      </c>
      <c r="J77" s="103"/>
      <c r="K77" s="103"/>
      <c r="L77" s="104">
        <v>0</v>
      </c>
      <c r="M77" s="105">
        <f>I77</f>
        <v>25</v>
      </c>
      <c r="N77" s="48">
        <f>SUM(I77-F77)</f>
        <v>-3</v>
      </c>
      <c r="O77" s="48">
        <f>SUM(L77-G77)</f>
        <v>0</v>
      </c>
      <c r="P77" s="48">
        <f>SUM(N77:O77)</f>
        <v>-3</v>
      </c>
    </row>
    <row r="78" spans="2:16" ht="22.5" customHeight="1">
      <c r="B78" s="268" t="s">
        <v>207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70"/>
    </row>
    <row r="79" spans="2:16" ht="12.75">
      <c r="B79" s="41">
        <v>3</v>
      </c>
      <c r="C79" s="238" t="s">
        <v>50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</row>
    <row r="80" spans="2:16" ht="36.75" customHeight="1">
      <c r="B80" s="49"/>
      <c r="C80" s="328" t="s">
        <v>150</v>
      </c>
      <c r="D80" s="329"/>
      <c r="E80" s="329"/>
      <c r="F80" s="110">
        <v>0</v>
      </c>
      <c r="G80" s="13">
        <v>0</v>
      </c>
      <c r="H80" s="121">
        <f>SUM(F80:G80)</f>
        <v>0</v>
      </c>
      <c r="I80" s="121">
        <v>0</v>
      </c>
      <c r="J80" s="51"/>
      <c r="K80" s="51"/>
      <c r="L80" s="51">
        <v>0</v>
      </c>
      <c r="M80" s="117">
        <f>SUM(I80:L80)</f>
        <v>0</v>
      </c>
      <c r="N80" s="110">
        <f>SUM(I80-F80)</f>
        <v>0</v>
      </c>
      <c r="O80" s="15">
        <f>SUM(L80-G80)</f>
        <v>0</v>
      </c>
      <c r="P80" s="110">
        <f>SUM(N80:O80)</f>
        <v>0</v>
      </c>
    </row>
    <row r="81" spans="2:16" ht="37.5" customHeight="1">
      <c r="B81" s="54"/>
      <c r="C81" s="250" t="s">
        <v>151</v>
      </c>
      <c r="D81" s="251"/>
      <c r="E81" s="251"/>
      <c r="F81" s="118">
        <v>3803.6</v>
      </c>
      <c r="G81" s="100">
        <v>0</v>
      </c>
      <c r="H81" s="120">
        <f>SUM(F81:G81)</f>
        <v>3803.6</v>
      </c>
      <c r="I81" s="120">
        <v>3545.53</v>
      </c>
      <c r="J81" s="56"/>
      <c r="K81" s="56"/>
      <c r="L81" s="56">
        <v>0</v>
      </c>
      <c r="M81" s="118">
        <f>SUM(I81:L81)</f>
        <v>3545.53</v>
      </c>
      <c r="N81" s="118">
        <f>SUM(I81-F81)</f>
        <v>-258.0699999999997</v>
      </c>
      <c r="O81" s="55">
        <f>SUM(L81-G81)</f>
        <v>0</v>
      </c>
      <c r="P81" s="118">
        <f>SUM(N81:O81)</f>
        <v>-258.0699999999997</v>
      </c>
    </row>
    <row r="82" spans="2:16" ht="24" customHeight="1">
      <c r="B82" s="307" t="s">
        <v>208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9"/>
    </row>
    <row r="83" spans="2:16" ht="12.75">
      <c r="B83" s="211" t="s">
        <v>152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3"/>
    </row>
    <row r="84" spans="2:16" ht="12.75">
      <c r="B84" s="98" t="s">
        <v>54</v>
      </c>
      <c r="C84" s="261" t="s">
        <v>53</v>
      </c>
      <c r="D84" s="262"/>
      <c r="E84" s="263"/>
      <c r="F84" s="30"/>
      <c r="G84" s="31"/>
      <c r="H84" s="72" t="s">
        <v>49</v>
      </c>
      <c r="I84" s="99"/>
      <c r="J84" s="99"/>
      <c r="K84" s="99"/>
      <c r="L84" s="99"/>
      <c r="M84" s="99"/>
      <c r="N84" s="12"/>
      <c r="O84" s="12"/>
      <c r="P84" s="12"/>
    </row>
    <row r="85" spans="2:16" ht="23.25" customHeight="1">
      <c r="B85" s="54" t="s">
        <v>49</v>
      </c>
      <c r="C85" s="264" t="s">
        <v>153</v>
      </c>
      <c r="D85" s="264"/>
      <c r="E85" s="264"/>
      <c r="F85" s="101">
        <v>1814.05</v>
      </c>
      <c r="G85" s="100">
        <v>0</v>
      </c>
      <c r="H85" s="101">
        <f>SUM(F85:G85)</f>
        <v>1814.05</v>
      </c>
      <c r="I85" s="101">
        <v>1575.306</v>
      </c>
      <c r="J85" s="67"/>
      <c r="K85" s="67"/>
      <c r="L85" s="67">
        <v>0</v>
      </c>
      <c r="M85" s="101">
        <f>SUM(I85:L85)</f>
        <v>1575.306</v>
      </c>
      <c r="N85" s="101">
        <f>SUM(I85-F85)</f>
        <v>-238.74399999999991</v>
      </c>
      <c r="O85" s="67">
        <v>0</v>
      </c>
      <c r="P85" s="101">
        <f>SUM(N85:O85)</f>
        <v>-238.74399999999991</v>
      </c>
    </row>
    <row r="86" spans="2:16" ht="20.25" customHeight="1">
      <c r="B86" s="268" t="s">
        <v>173</v>
      </c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70"/>
    </row>
    <row r="87" spans="2:16" ht="12.75">
      <c r="B87" s="42" t="s">
        <v>52</v>
      </c>
      <c r="C87" s="299" t="s">
        <v>51</v>
      </c>
      <c r="D87" s="300"/>
      <c r="E87" s="300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2"/>
    </row>
    <row r="88" spans="2:16" ht="26.25" customHeight="1">
      <c r="B88" s="35" t="s">
        <v>49</v>
      </c>
      <c r="C88" s="324" t="s">
        <v>154</v>
      </c>
      <c r="D88" s="325"/>
      <c r="E88" s="326"/>
      <c r="F88" s="43" t="s">
        <v>209</v>
      </c>
      <c r="G88" s="43">
        <v>0</v>
      </c>
      <c r="H88" s="102">
        <f>F88+G88</f>
        <v>40</v>
      </c>
      <c r="I88" s="48">
        <v>29</v>
      </c>
      <c r="J88" s="103"/>
      <c r="K88" s="103"/>
      <c r="L88" s="104">
        <v>0</v>
      </c>
      <c r="M88" s="105">
        <f>I88</f>
        <v>29</v>
      </c>
      <c r="N88" s="48">
        <f>SUM(I88-F88)</f>
        <v>-11</v>
      </c>
      <c r="O88" s="48">
        <f>SUM(L88-G88)</f>
        <v>0</v>
      </c>
      <c r="P88" s="48">
        <f>SUM(N88:O88)</f>
        <v>-11</v>
      </c>
    </row>
    <row r="89" spans="2:16" ht="31.5" customHeight="1">
      <c r="B89" s="35"/>
      <c r="C89" s="324" t="s">
        <v>155</v>
      </c>
      <c r="D89" s="325"/>
      <c r="E89" s="326"/>
      <c r="F89" s="43" t="s">
        <v>210</v>
      </c>
      <c r="G89" s="43">
        <v>0</v>
      </c>
      <c r="H89" s="55">
        <f>F89+G89</f>
        <v>90</v>
      </c>
      <c r="I89" s="48">
        <v>80</v>
      </c>
      <c r="J89" s="103"/>
      <c r="K89" s="103"/>
      <c r="L89" s="104">
        <v>0</v>
      </c>
      <c r="M89" s="105">
        <f>I89</f>
        <v>80</v>
      </c>
      <c r="N89" s="48">
        <f>SUM(I89-F89)</f>
        <v>-10</v>
      </c>
      <c r="O89" s="48">
        <f>SUM(L89-G89)</f>
        <v>0</v>
      </c>
      <c r="P89" s="48">
        <f>SUM(N89:O89)</f>
        <v>-10</v>
      </c>
    </row>
    <row r="90" spans="2:16" ht="32.25" customHeight="1">
      <c r="B90" s="35"/>
      <c r="C90" s="324" t="s">
        <v>156</v>
      </c>
      <c r="D90" s="325"/>
      <c r="E90" s="326"/>
      <c r="F90" s="43" t="s">
        <v>172</v>
      </c>
      <c r="G90" s="43">
        <v>0</v>
      </c>
      <c r="H90" s="55">
        <f>F90+G90</f>
        <v>0</v>
      </c>
      <c r="I90" s="48">
        <v>0</v>
      </c>
      <c r="J90" s="103"/>
      <c r="K90" s="103"/>
      <c r="L90" s="104">
        <v>0</v>
      </c>
      <c r="M90" s="105">
        <f>I90</f>
        <v>0</v>
      </c>
      <c r="N90" s="48">
        <f>SUM(I90-F90)</f>
        <v>0</v>
      </c>
      <c r="O90" s="48">
        <f>SUM(L90-G90)</f>
        <v>0</v>
      </c>
      <c r="P90" s="48">
        <f>SUM(N90:O90)</f>
        <v>0</v>
      </c>
    </row>
    <row r="91" spans="2:16" ht="31.5" customHeight="1">
      <c r="B91" s="268" t="s">
        <v>157</v>
      </c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70"/>
    </row>
    <row r="92" spans="2:16" ht="12.75">
      <c r="B92" s="41">
        <v>3</v>
      </c>
      <c r="C92" s="238" t="s">
        <v>50</v>
      </c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</row>
    <row r="93" spans="2:16" ht="30.75" customHeight="1">
      <c r="B93" s="49"/>
      <c r="C93" s="328" t="s">
        <v>158</v>
      </c>
      <c r="D93" s="329"/>
      <c r="E93" s="329"/>
      <c r="F93" s="110">
        <v>900</v>
      </c>
      <c r="G93" s="13">
        <v>0</v>
      </c>
      <c r="H93" s="121">
        <f>SUM(F93:G93)</f>
        <v>900</v>
      </c>
      <c r="I93" s="121">
        <v>921.34</v>
      </c>
      <c r="J93" s="51"/>
      <c r="K93" s="51"/>
      <c r="L93" s="51">
        <v>0</v>
      </c>
      <c r="M93" s="117">
        <f>SUM(I93:L93)</f>
        <v>921.34</v>
      </c>
      <c r="N93" s="110">
        <f>SUM(I93-F93)</f>
        <v>21.340000000000032</v>
      </c>
      <c r="O93" s="15">
        <f>SUM(L93-G93)</f>
        <v>0</v>
      </c>
      <c r="P93" s="110">
        <f>SUM(N93:O93)</f>
        <v>21.340000000000032</v>
      </c>
    </row>
    <row r="94" spans="2:16" ht="35.25" customHeight="1">
      <c r="B94" s="54"/>
      <c r="C94" s="250" t="s">
        <v>159</v>
      </c>
      <c r="D94" s="251"/>
      <c r="E94" s="251"/>
      <c r="F94" s="118">
        <v>1279.68</v>
      </c>
      <c r="G94" s="100">
        <v>0</v>
      </c>
      <c r="H94" s="120">
        <f>SUM(F94:G94)</f>
        <v>1279.68</v>
      </c>
      <c r="I94" s="120">
        <v>1308.07</v>
      </c>
      <c r="J94" s="56"/>
      <c r="K94" s="56"/>
      <c r="L94" s="56">
        <v>0</v>
      </c>
      <c r="M94" s="118">
        <f>SUM(I94:L94)</f>
        <v>1308.07</v>
      </c>
      <c r="N94" s="118">
        <f>SUM(I94-F94)</f>
        <v>28.389999999999873</v>
      </c>
      <c r="O94" s="55">
        <f>SUM(L94-G94)</f>
        <v>0</v>
      </c>
      <c r="P94" s="118">
        <f>SUM(N94:O94)</f>
        <v>28.389999999999873</v>
      </c>
    </row>
    <row r="95" spans="2:16" ht="31.5" customHeight="1">
      <c r="B95" s="54"/>
      <c r="C95" s="250" t="s">
        <v>160</v>
      </c>
      <c r="D95" s="251"/>
      <c r="E95" s="251"/>
      <c r="F95" s="118">
        <v>0</v>
      </c>
      <c r="G95" s="100">
        <v>0</v>
      </c>
      <c r="H95" s="120">
        <f>SUM(F95:G95)</f>
        <v>0</v>
      </c>
      <c r="I95" s="120">
        <v>0</v>
      </c>
      <c r="J95" s="56"/>
      <c r="K95" s="56"/>
      <c r="L95" s="56">
        <v>0</v>
      </c>
      <c r="M95" s="118">
        <f>SUM(I95:L95)</f>
        <v>0</v>
      </c>
      <c r="N95" s="118">
        <f>SUM(I95-F95)</f>
        <v>0</v>
      </c>
      <c r="O95" s="55">
        <f>SUM(L95-G95)</f>
        <v>0</v>
      </c>
      <c r="P95" s="118">
        <f>SUM(N95:O95)</f>
        <v>0</v>
      </c>
    </row>
    <row r="96" spans="2:16" ht="23.25" customHeight="1">
      <c r="B96" s="307" t="s">
        <v>211</v>
      </c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9"/>
    </row>
    <row r="97" spans="2:16" ht="12.75">
      <c r="B97" s="330" t="s">
        <v>161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3"/>
    </row>
    <row r="98" spans="2:16" ht="12.75">
      <c r="B98" s="98" t="s">
        <v>54</v>
      </c>
      <c r="C98" s="261" t="s">
        <v>53</v>
      </c>
      <c r="D98" s="262"/>
      <c r="E98" s="263"/>
      <c r="F98" s="30"/>
      <c r="G98" s="31"/>
      <c r="H98" s="72" t="s">
        <v>49</v>
      </c>
      <c r="I98" s="99"/>
      <c r="J98" s="99"/>
      <c r="K98" s="99"/>
      <c r="L98" s="99"/>
      <c r="M98" s="99"/>
      <c r="N98" s="12"/>
      <c r="O98" s="12"/>
      <c r="P98" s="12"/>
    </row>
    <row r="99" spans="2:16" ht="20.25" customHeight="1">
      <c r="B99" s="54" t="s">
        <v>49</v>
      </c>
      <c r="C99" s="264" t="s">
        <v>162</v>
      </c>
      <c r="D99" s="264"/>
      <c r="E99" s="264"/>
      <c r="F99" s="101">
        <v>30</v>
      </c>
      <c r="G99" s="100">
        <v>0</v>
      </c>
      <c r="H99" s="101">
        <f>SUM(F99:G99)</f>
        <v>30</v>
      </c>
      <c r="I99" s="101">
        <v>12.485</v>
      </c>
      <c r="J99" s="67"/>
      <c r="K99" s="67"/>
      <c r="L99" s="67">
        <v>0</v>
      </c>
      <c r="M99" s="101">
        <f>SUM(I99:L99)</f>
        <v>12.485</v>
      </c>
      <c r="N99" s="101">
        <f>SUM(I99-F99)</f>
        <v>-17.515</v>
      </c>
      <c r="O99" s="67">
        <v>0</v>
      </c>
      <c r="P99" s="101">
        <f>SUM(N99:O99)</f>
        <v>-17.515</v>
      </c>
    </row>
    <row r="100" spans="2:16" ht="41.25" customHeight="1">
      <c r="B100" s="268" t="s">
        <v>212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70"/>
    </row>
    <row r="101" spans="2:16" ht="12.75">
      <c r="B101" s="42" t="s">
        <v>52</v>
      </c>
      <c r="C101" s="299" t="s">
        <v>51</v>
      </c>
      <c r="D101" s="300"/>
      <c r="E101" s="300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2"/>
    </row>
    <row r="102" spans="2:16" ht="33.75" customHeight="1">
      <c r="B102" s="35" t="s">
        <v>49</v>
      </c>
      <c r="C102" s="324" t="s">
        <v>163</v>
      </c>
      <c r="D102" s="325"/>
      <c r="E102" s="326"/>
      <c r="F102" s="43" t="s">
        <v>172</v>
      </c>
      <c r="G102" s="43">
        <v>0</v>
      </c>
      <c r="H102" s="102">
        <f>F102+G102</f>
        <v>0</v>
      </c>
      <c r="I102" s="48">
        <v>0</v>
      </c>
      <c r="J102" s="103"/>
      <c r="K102" s="103"/>
      <c r="L102" s="104">
        <v>0</v>
      </c>
      <c r="M102" s="105">
        <f>I102</f>
        <v>0</v>
      </c>
      <c r="N102" s="48">
        <f>SUM(I102-F102)</f>
        <v>0</v>
      </c>
      <c r="O102" s="48">
        <f>SUM(L102-G102)</f>
        <v>0</v>
      </c>
      <c r="P102" s="48">
        <f>SUM(N102:O102)</f>
        <v>0</v>
      </c>
    </row>
    <row r="103" spans="2:16" ht="39" customHeight="1">
      <c r="B103" s="35"/>
      <c r="C103" s="324" t="s">
        <v>164</v>
      </c>
      <c r="D103" s="325"/>
      <c r="E103" s="326"/>
      <c r="F103" s="43" t="s">
        <v>52</v>
      </c>
      <c r="G103" s="43">
        <v>0</v>
      </c>
      <c r="H103" s="55">
        <f>F103+G103</f>
        <v>2</v>
      </c>
      <c r="I103" s="48">
        <v>1</v>
      </c>
      <c r="J103" s="103"/>
      <c r="K103" s="103"/>
      <c r="L103" s="104">
        <v>0</v>
      </c>
      <c r="M103" s="105">
        <f>I103</f>
        <v>1</v>
      </c>
      <c r="N103" s="48">
        <f>SUM(I103-F103)</f>
        <v>-1</v>
      </c>
      <c r="O103" s="48">
        <f>SUM(L103-G103)</f>
        <v>0</v>
      </c>
      <c r="P103" s="48">
        <f>SUM(N103:O103)</f>
        <v>-1</v>
      </c>
    </row>
    <row r="104" spans="2:16" ht="25.5" customHeight="1">
      <c r="B104" s="268" t="s">
        <v>157</v>
      </c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70"/>
    </row>
    <row r="105" spans="2:16" ht="12.75">
      <c r="B105" s="41">
        <v>3</v>
      </c>
      <c r="C105" s="238" t="s">
        <v>50</v>
      </c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</row>
    <row r="106" spans="2:16" ht="21" customHeight="1">
      <c r="B106" s="49"/>
      <c r="C106" s="328" t="s">
        <v>165</v>
      </c>
      <c r="D106" s="329"/>
      <c r="E106" s="329"/>
      <c r="F106" s="110">
        <v>0</v>
      </c>
      <c r="G106" s="13">
        <v>0</v>
      </c>
      <c r="H106" s="121">
        <f>SUM(F106:G106)</f>
        <v>0</v>
      </c>
      <c r="I106" s="121">
        <v>0</v>
      </c>
      <c r="J106" s="51"/>
      <c r="K106" s="51"/>
      <c r="L106" s="51">
        <v>0</v>
      </c>
      <c r="M106" s="117">
        <f>SUM(I106:L106)</f>
        <v>0</v>
      </c>
      <c r="N106" s="110">
        <f>SUM(I106-F106)</f>
        <v>0</v>
      </c>
      <c r="O106" s="15">
        <f>SUM(L106-G106)</f>
        <v>0</v>
      </c>
      <c r="P106" s="110">
        <f>SUM(N106:O106)</f>
        <v>0</v>
      </c>
    </row>
    <row r="107" spans="2:16" ht="12.75">
      <c r="B107" s="54"/>
      <c r="C107" s="250" t="s">
        <v>166</v>
      </c>
      <c r="D107" s="251"/>
      <c r="E107" s="251"/>
      <c r="F107" s="118">
        <v>1250</v>
      </c>
      <c r="G107" s="100">
        <v>0</v>
      </c>
      <c r="H107" s="120">
        <f>SUM(F107:G107)</f>
        <v>1250</v>
      </c>
      <c r="I107" s="120">
        <v>1040.42</v>
      </c>
      <c r="J107" s="56"/>
      <c r="K107" s="56"/>
      <c r="L107" s="56">
        <v>0</v>
      </c>
      <c r="M107" s="118">
        <f>SUM(I107:L107)</f>
        <v>1040.42</v>
      </c>
      <c r="N107" s="118">
        <f>SUM(I107-F107)</f>
        <v>-209.57999999999993</v>
      </c>
      <c r="O107" s="55">
        <f>SUM(L107-G107)</f>
        <v>0</v>
      </c>
      <c r="P107" s="118">
        <f>SUM(N107:O107)</f>
        <v>-209.57999999999993</v>
      </c>
    </row>
    <row r="108" spans="2:16" ht="24" customHeight="1">
      <c r="B108" s="307" t="s">
        <v>145</v>
      </c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9"/>
    </row>
    <row r="109" spans="2:16" ht="12.75">
      <c r="B109" s="211" t="s">
        <v>167</v>
      </c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3"/>
    </row>
    <row r="110" spans="2:16" ht="12.75">
      <c r="B110" s="98" t="s">
        <v>54</v>
      </c>
      <c r="C110" s="261" t="s">
        <v>53</v>
      </c>
      <c r="D110" s="262"/>
      <c r="E110" s="263"/>
      <c r="F110" s="30"/>
      <c r="G110" s="31"/>
      <c r="H110" s="72" t="s">
        <v>49</v>
      </c>
      <c r="I110" s="99"/>
      <c r="J110" s="99"/>
      <c r="K110" s="99"/>
      <c r="L110" s="99"/>
      <c r="M110" s="99"/>
      <c r="N110" s="12"/>
      <c r="O110" s="12"/>
      <c r="P110" s="12"/>
    </row>
    <row r="111" spans="2:16" ht="21.75" customHeight="1">
      <c r="B111" s="54" t="s">
        <v>49</v>
      </c>
      <c r="C111" s="264" t="s">
        <v>168</v>
      </c>
      <c r="D111" s="264"/>
      <c r="E111" s="264"/>
      <c r="F111" s="101">
        <v>1835.05</v>
      </c>
      <c r="G111" s="100">
        <v>0</v>
      </c>
      <c r="H111" s="101">
        <f>SUM(F111:G111)</f>
        <v>1835.05</v>
      </c>
      <c r="I111" s="101">
        <v>1411.938</v>
      </c>
      <c r="J111" s="67"/>
      <c r="K111" s="67"/>
      <c r="L111" s="67">
        <v>0</v>
      </c>
      <c r="M111" s="101">
        <f>SUM(I111:L111)</f>
        <v>1411.938</v>
      </c>
      <c r="N111" s="101">
        <f>SUM(I111-F111)</f>
        <v>-423.11199999999985</v>
      </c>
      <c r="O111" s="67">
        <v>0</v>
      </c>
      <c r="P111" s="101">
        <f>SUM(N111:O111)</f>
        <v>-423.11199999999985</v>
      </c>
    </row>
    <row r="112" spans="2:16" ht="37.5" customHeight="1">
      <c r="B112" s="268" t="s">
        <v>213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70"/>
    </row>
    <row r="113" spans="2:16" ht="12.75">
      <c r="B113" s="42" t="s">
        <v>52</v>
      </c>
      <c r="C113" s="299" t="s">
        <v>51</v>
      </c>
      <c r="D113" s="300"/>
      <c r="E113" s="300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2"/>
    </row>
    <row r="114" spans="2:16" ht="12.75">
      <c r="B114" s="35" t="s">
        <v>49</v>
      </c>
      <c r="C114" s="324" t="s">
        <v>169</v>
      </c>
      <c r="D114" s="325"/>
      <c r="E114" s="326"/>
      <c r="F114" s="43" t="s">
        <v>214</v>
      </c>
      <c r="G114" s="43">
        <v>0</v>
      </c>
      <c r="H114" s="55">
        <f>F114+G114</f>
        <v>65</v>
      </c>
      <c r="I114" s="48">
        <v>42</v>
      </c>
      <c r="J114" s="103"/>
      <c r="K114" s="103"/>
      <c r="L114" s="104">
        <v>0</v>
      </c>
      <c r="M114" s="105">
        <f>I114</f>
        <v>42</v>
      </c>
      <c r="N114" s="48">
        <f>SUM(I114-F114)</f>
        <v>-23</v>
      </c>
      <c r="O114" s="48">
        <f>SUM(L114-G114)</f>
        <v>0</v>
      </c>
      <c r="P114" s="48">
        <f>SUM(N114:O114)</f>
        <v>-23</v>
      </c>
    </row>
    <row r="115" spans="2:16" ht="27.75" customHeight="1">
      <c r="B115" s="268" t="s">
        <v>157</v>
      </c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70"/>
    </row>
    <row r="116" spans="2:16" ht="12.75">
      <c r="B116" s="41">
        <v>3</v>
      </c>
      <c r="C116" s="238" t="s">
        <v>50</v>
      </c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</row>
    <row r="117" spans="2:16" ht="12.75">
      <c r="B117" s="49"/>
      <c r="C117" s="328" t="s">
        <v>170</v>
      </c>
      <c r="D117" s="329"/>
      <c r="E117" s="329"/>
      <c r="F117" s="110">
        <v>2352.63</v>
      </c>
      <c r="G117" s="13">
        <v>0</v>
      </c>
      <c r="H117" s="121">
        <f>SUM(F117:G117)</f>
        <v>2352.63</v>
      </c>
      <c r="I117" s="121">
        <v>2801.5</v>
      </c>
      <c r="J117" s="51"/>
      <c r="K117" s="51"/>
      <c r="L117" s="51">
        <v>0</v>
      </c>
      <c r="M117" s="117">
        <f>SUM(I117:L117)</f>
        <v>2801.5</v>
      </c>
      <c r="N117" s="110">
        <f>SUM(I117-F117)</f>
        <v>448.8699999999999</v>
      </c>
      <c r="O117" s="15">
        <f>SUM(L117-G117)</f>
        <v>0</v>
      </c>
      <c r="P117" s="110">
        <f>SUM(N117:O117)</f>
        <v>448.8699999999999</v>
      </c>
    </row>
    <row r="118" spans="2:16" ht="25.5" customHeight="1">
      <c r="B118" s="307" t="s">
        <v>211</v>
      </c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9"/>
    </row>
    <row r="119" spans="2:16" ht="18.75" customHeight="1">
      <c r="B119" s="211" t="s">
        <v>215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3"/>
    </row>
    <row r="120" spans="2:16" ht="12.75" customHeight="1">
      <c r="B120" s="98" t="s">
        <v>54</v>
      </c>
      <c r="C120" s="261" t="s">
        <v>53</v>
      </c>
      <c r="D120" s="262"/>
      <c r="E120" s="263"/>
      <c r="F120" s="30"/>
      <c r="G120" s="31"/>
      <c r="H120" s="72" t="s">
        <v>49</v>
      </c>
      <c r="I120" s="99"/>
      <c r="J120" s="99"/>
      <c r="K120" s="99"/>
      <c r="L120" s="99"/>
      <c r="M120" s="99"/>
      <c r="N120" s="12"/>
      <c r="O120" s="12"/>
      <c r="P120" s="12"/>
    </row>
    <row r="121" spans="2:16" ht="18.75" customHeight="1">
      <c r="B121" s="54" t="s">
        <v>49</v>
      </c>
      <c r="C121" s="264" t="s">
        <v>168</v>
      </c>
      <c r="D121" s="264"/>
      <c r="E121" s="264"/>
      <c r="F121" s="101">
        <v>65</v>
      </c>
      <c r="G121" s="100">
        <v>0</v>
      </c>
      <c r="H121" s="101">
        <f>SUM(F121:G121)</f>
        <v>65</v>
      </c>
      <c r="I121" s="101">
        <v>59.735</v>
      </c>
      <c r="J121" s="67"/>
      <c r="K121" s="67"/>
      <c r="L121" s="67">
        <v>0</v>
      </c>
      <c r="M121" s="101">
        <f>SUM(I121:L121)</f>
        <v>59.735</v>
      </c>
      <c r="N121" s="101">
        <f>SUM(I121-F121)</f>
        <v>-5.265000000000001</v>
      </c>
      <c r="O121" s="67">
        <v>0</v>
      </c>
      <c r="P121" s="101">
        <f>SUM(N121:O121)</f>
        <v>-5.265000000000001</v>
      </c>
    </row>
    <row r="122" spans="2:16" ht="32.25" customHeight="1">
      <c r="B122" s="268" t="s">
        <v>216</v>
      </c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70"/>
    </row>
    <row r="123" spans="2:16" ht="12.75">
      <c r="B123" s="42" t="s">
        <v>52</v>
      </c>
      <c r="C123" s="299" t="s">
        <v>51</v>
      </c>
      <c r="D123" s="300"/>
      <c r="E123" s="300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2"/>
    </row>
    <row r="124" spans="2:16" ht="26.25" customHeight="1">
      <c r="B124" s="35" t="s">
        <v>49</v>
      </c>
      <c r="C124" s="324" t="s">
        <v>169</v>
      </c>
      <c r="D124" s="325"/>
      <c r="E124" s="326"/>
      <c r="F124" s="43" t="s">
        <v>183</v>
      </c>
      <c r="G124" s="43">
        <v>0</v>
      </c>
      <c r="H124" s="55">
        <f>F124+G124</f>
        <v>5</v>
      </c>
      <c r="I124" s="48">
        <v>6</v>
      </c>
      <c r="J124" s="103"/>
      <c r="K124" s="103"/>
      <c r="L124" s="104">
        <v>0</v>
      </c>
      <c r="M124" s="105">
        <f>I124</f>
        <v>6</v>
      </c>
      <c r="N124" s="48">
        <f>SUM(I124-F124)</f>
        <v>1</v>
      </c>
      <c r="O124" s="48">
        <f>SUM(L124-G124)</f>
        <v>0</v>
      </c>
      <c r="P124" s="48">
        <f>SUM(N124:O124)</f>
        <v>1</v>
      </c>
    </row>
    <row r="125" spans="2:16" ht="24" customHeight="1">
      <c r="B125" s="268" t="s">
        <v>157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70"/>
    </row>
    <row r="126" spans="2:16" ht="12.75">
      <c r="B126" s="41">
        <v>3</v>
      </c>
      <c r="C126" s="238" t="s">
        <v>50</v>
      </c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</row>
    <row r="127" spans="2:16" ht="22.5" customHeight="1">
      <c r="B127" s="49"/>
      <c r="C127" s="328" t="s">
        <v>170</v>
      </c>
      <c r="D127" s="329"/>
      <c r="E127" s="329"/>
      <c r="F127" s="110">
        <v>1625</v>
      </c>
      <c r="G127" s="13">
        <v>0</v>
      </c>
      <c r="H127" s="121">
        <f>SUM(F127:G127)</f>
        <v>1625</v>
      </c>
      <c r="I127" s="121">
        <v>1659.32</v>
      </c>
      <c r="J127" s="51"/>
      <c r="K127" s="51"/>
      <c r="L127" s="51">
        <v>0</v>
      </c>
      <c r="M127" s="117">
        <f>SUM(I127:L127)</f>
        <v>1659.32</v>
      </c>
      <c r="N127" s="110">
        <f>SUM(I127-F127)</f>
        <v>34.319999999999936</v>
      </c>
      <c r="O127" s="15">
        <f>SUM(L127-G127)</f>
        <v>0</v>
      </c>
      <c r="P127" s="110">
        <f>SUM(N127:O127)</f>
        <v>34.319999999999936</v>
      </c>
    </row>
    <row r="128" spans="2:16" ht="23.25" customHeight="1">
      <c r="B128" s="307" t="s">
        <v>217</v>
      </c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9"/>
    </row>
    <row r="130" spans="2:16" ht="12.75">
      <c r="B130" s="331" t="s">
        <v>218</v>
      </c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3"/>
    </row>
    <row r="131" spans="2:16" ht="12.75">
      <c r="B131" s="334" t="s">
        <v>64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6"/>
    </row>
    <row r="132" spans="2:16" ht="12.75"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 ht="12.75">
      <c r="B133" s="20"/>
      <c r="C133" s="97" t="s">
        <v>63</v>
      </c>
      <c r="D133" s="20" t="s">
        <v>140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</sheetData>
  <sheetProtection/>
  <mergeCells count="131">
    <mergeCell ref="C127:E127"/>
    <mergeCell ref="B128:P128"/>
    <mergeCell ref="B130:P130"/>
    <mergeCell ref="B131:P131"/>
    <mergeCell ref="C123:P123"/>
    <mergeCell ref="C124:E124"/>
    <mergeCell ref="B125:P125"/>
    <mergeCell ref="C126:P126"/>
    <mergeCell ref="B119:P119"/>
    <mergeCell ref="C120:E120"/>
    <mergeCell ref="C121:E121"/>
    <mergeCell ref="B122:P122"/>
    <mergeCell ref="C63:E63"/>
    <mergeCell ref="C68:E68"/>
    <mergeCell ref="C117:E117"/>
    <mergeCell ref="B118:P118"/>
    <mergeCell ref="C113:P113"/>
    <mergeCell ref="C114:E114"/>
    <mergeCell ref="B115:P115"/>
    <mergeCell ref="C116:P116"/>
    <mergeCell ref="B109:P109"/>
    <mergeCell ref="C110:E110"/>
    <mergeCell ref="C111:E111"/>
    <mergeCell ref="B112:P112"/>
    <mergeCell ref="B108:P108"/>
    <mergeCell ref="B71:P71"/>
    <mergeCell ref="C72:E72"/>
    <mergeCell ref="C73:E73"/>
    <mergeCell ref="B74:P74"/>
    <mergeCell ref="C75:P75"/>
    <mergeCell ref="C76:E76"/>
    <mergeCell ref="C77:E77"/>
    <mergeCell ref="B78:P78"/>
    <mergeCell ref="C79:P79"/>
    <mergeCell ref="C80:E80"/>
    <mergeCell ref="C81:E81"/>
    <mergeCell ref="B82:P82"/>
    <mergeCell ref="B83:P83"/>
    <mergeCell ref="C84:E84"/>
    <mergeCell ref="C85:E85"/>
    <mergeCell ref="B86:P86"/>
    <mergeCell ref="C87:P87"/>
    <mergeCell ref="C88:E88"/>
    <mergeCell ref="C89:E89"/>
    <mergeCell ref="C90:E90"/>
    <mergeCell ref="B91:P91"/>
    <mergeCell ref="C92:P92"/>
    <mergeCell ref="C93:E93"/>
    <mergeCell ref="B100:P100"/>
    <mergeCell ref="B96:P96"/>
    <mergeCell ref="B97:P97"/>
    <mergeCell ref="C98:E98"/>
    <mergeCell ref="C69:E69"/>
    <mergeCell ref="C105:P105"/>
    <mergeCell ref="C106:E106"/>
    <mergeCell ref="C101:P101"/>
    <mergeCell ref="C102:E102"/>
    <mergeCell ref="C103:E103"/>
    <mergeCell ref="B104:P104"/>
    <mergeCell ref="C94:E94"/>
    <mergeCell ref="C95:E95"/>
    <mergeCell ref="C99:E99"/>
    <mergeCell ref="D45:F45"/>
    <mergeCell ref="D50:F50"/>
    <mergeCell ref="D48:F48"/>
    <mergeCell ref="B70:P70"/>
    <mergeCell ref="C60:P60"/>
    <mergeCell ref="C61:E61"/>
    <mergeCell ref="C62:E62"/>
    <mergeCell ref="C65:P65"/>
    <mergeCell ref="C66:E66"/>
    <mergeCell ref="B64:P64"/>
    <mergeCell ref="C11:P11"/>
    <mergeCell ref="B14:P14"/>
    <mergeCell ref="C36:Q36"/>
    <mergeCell ref="D34:Q34"/>
    <mergeCell ref="D32:F32"/>
    <mergeCell ref="C33:Q33"/>
    <mergeCell ref="D28:F28"/>
    <mergeCell ref="C29:Q29"/>
    <mergeCell ref="C26:Q26"/>
    <mergeCell ref="C20:Q20"/>
    <mergeCell ref="B2:M2"/>
    <mergeCell ref="D31:Q31"/>
    <mergeCell ref="D18:Q18"/>
    <mergeCell ref="D19:F19"/>
    <mergeCell ref="C12:P12"/>
    <mergeCell ref="C16:E16"/>
    <mergeCell ref="D22:F22"/>
    <mergeCell ref="D27:Q27"/>
    <mergeCell ref="B17:P17"/>
    <mergeCell ref="D25:F25"/>
    <mergeCell ref="C67:E67"/>
    <mergeCell ref="D38:F38"/>
    <mergeCell ref="C43:Q43"/>
    <mergeCell ref="D44:F44"/>
    <mergeCell ref="D53:F53"/>
    <mergeCell ref="D47:F47"/>
    <mergeCell ref="C46:Q46"/>
    <mergeCell ref="C49:Q49"/>
    <mergeCell ref="C42:Q42"/>
    <mergeCell ref="C52:Q52"/>
    <mergeCell ref="D40:Q40"/>
    <mergeCell ref="C107:E107"/>
    <mergeCell ref="D51:F51"/>
    <mergeCell ref="C55:Q55"/>
    <mergeCell ref="D54:F54"/>
    <mergeCell ref="B56:P56"/>
    <mergeCell ref="C57:E57"/>
    <mergeCell ref="C58:E58"/>
    <mergeCell ref="D41:F41"/>
    <mergeCell ref="B59:P59"/>
    <mergeCell ref="C13:E13"/>
    <mergeCell ref="C15:P15"/>
    <mergeCell ref="D37:Q37"/>
    <mergeCell ref="D35:F35"/>
    <mergeCell ref="C39:Q39"/>
    <mergeCell ref="C23:Q23"/>
    <mergeCell ref="C9:E9"/>
    <mergeCell ref="C5:E5"/>
    <mergeCell ref="B7:P7"/>
    <mergeCell ref="C30:Q30"/>
    <mergeCell ref="C6:E6"/>
    <mergeCell ref="C10:E10"/>
    <mergeCell ref="D21:Q21"/>
    <mergeCell ref="D24:Q24"/>
    <mergeCell ref="N4:P4"/>
    <mergeCell ref="I4:M4"/>
    <mergeCell ref="B8:P8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Normal="96" zoomScaleSheetLayoutView="100" zoomScalePageLayoutView="0" workbookViewId="0" topLeftCell="B80">
      <selection activeCell="C95" sqref="C95:E95"/>
    </sheetView>
  </sheetViews>
  <sheetFormatPr defaultColWidth="9.140625" defaultRowHeight="12.75"/>
  <cols>
    <col min="1" max="1" width="8.8515625" style="19" hidden="1" customWidth="1"/>
    <col min="2" max="2" width="5.8515625" style="19" customWidth="1"/>
    <col min="3" max="4" width="10.7109375" style="19" customWidth="1"/>
    <col min="5" max="5" width="26.8515625" style="19" customWidth="1"/>
    <col min="6" max="6" width="12.8515625" style="19" customWidth="1"/>
    <col min="7" max="7" width="10.7109375" style="19" customWidth="1"/>
    <col min="8" max="8" width="11.00390625" style="19" customWidth="1"/>
    <col min="9" max="9" width="11.140625" style="19" customWidth="1"/>
    <col min="10" max="11" width="8.8515625" style="19" hidden="1" customWidth="1"/>
    <col min="12" max="12" width="10.7109375" style="19" customWidth="1"/>
    <col min="13" max="13" width="11.421875" style="19" customWidth="1"/>
    <col min="14" max="14" width="12.421875" style="19" customWidth="1"/>
    <col min="15" max="15" width="11.8515625" style="19" customWidth="1"/>
    <col min="16" max="16" width="12.421875" style="19" customWidth="1"/>
    <col min="17" max="16384" width="9.140625" style="19" customWidth="1"/>
  </cols>
  <sheetData>
    <row r="1" spans="1:10" ht="13.5" customHeight="1">
      <c r="A1" s="16"/>
      <c r="B1" s="17"/>
      <c r="C1" s="17"/>
      <c r="D1" s="17"/>
      <c r="E1" s="17"/>
      <c r="F1" s="18"/>
      <c r="G1" s="18"/>
      <c r="H1" s="18"/>
      <c r="I1" s="18"/>
      <c r="J1" s="16"/>
    </row>
    <row r="2" spans="1:10" ht="13.5" customHeight="1">
      <c r="A2" s="16"/>
      <c r="B2" s="292" t="s">
        <v>65</v>
      </c>
      <c r="C2" s="292"/>
      <c r="D2" s="292"/>
      <c r="E2" s="292"/>
      <c r="F2" s="292"/>
      <c r="G2" s="292"/>
      <c r="H2" s="292"/>
      <c r="I2" s="292"/>
      <c r="J2" s="16"/>
    </row>
    <row r="3" spans="1:16" ht="17.25" customHeight="1">
      <c r="A3" s="16"/>
      <c r="J3" s="16"/>
      <c r="P3" s="20" t="s">
        <v>61</v>
      </c>
    </row>
    <row r="4" spans="1:18" ht="25.5" customHeight="1">
      <c r="A4" s="16"/>
      <c r="B4" s="21" t="s">
        <v>59</v>
      </c>
      <c r="C4" s="214" t="s">
        <v>23</v>
      </c>
      <c r="D4" s="214"/>
      <c r="E4" s="214"/>
      <c r="F4" s="215" t="s">
        <v>67</v>
      </c>
      <c r="G4" s="216"/>
      <c r="H4" s="217"/>
      <c r="I4" s="209" t="s">
        <v>68</v>
      </c>
      <c r="J4" s="210"/>
      <c r="K4" s="210"/>
      <c r="L4" s="210"/>
      <c r="M4" s="210"/>
      <c r="N4" s="209" t="s">
        <v>69</v>
      </c>
      <c r="O4" s="210"/>
      <c r="P4" s="210"/>
      <c r="Q4" s="23"/>
      <c r="R4" s="23"/>
    </row>
    <row r="5" spans="1:16" ht="25.5" customHeight="1">
      <c r="A5" s="16"/>
      <c r="B5" s="21"/>
      <c r="C5" s="214"/>
      <c r="D5" s="214"/>
      <c r="E5" s="214"/>
      <c r="F5" s="22" t="s">
        <v>2</v>
      </c>
      <c r="G5" s="22" t="s">
        <v>58</v>
      </c>
      <c r="H5" s="22" t="s">
        <v>4</v>
      </c>
      <c r="I5" s="24" t="s">
        <v>2</v>
      </c>
      <c r="J5" s="24" t="s">
        <v>58</v>
      </c>
      <c r="K5" s="24" t="s">
        <v>57</v>
      </c>
      <c r="L5" s="24" t="s">
        <v>3</v>
      </c>
      <c r="M5" s="24" t="s">
        <v>4</v>
      </c>
      <c r="N5" s="25" t="s">
        <v>2</v>
      </c>
      <c r="O5" s="25" t="s">
        <v>58</v>
      </c>
      <c r="P5" s="26" t="s">
        <v>4</v>
      </c>
    </row>
    <row r="6" spans="1:16" ht="18" customHeight="1">
      <c r="A6" s="16"/>
      <c r="B6" s="27" t="s">
        <v>54</v>
      </c>
      <c r="C6" s="346">
        <v>2</v>
      </c>
      <c r="D6" s="347"/>
      <c r="E6" s="348"/>
      <c r="F6" s="150">
        <v>3</v>
      </c>
      <c r="G6" s="150">
        <v>4</v>
      </c>
      <c r="H6" s="150">
        <v>5</v>
      </c>
      <c r="I6" s="150">
        <v>6</v>
      </c>
      <c r="J6" s="150" t="s">
        <v>56</v>
      </c>
      <c r="K6" s="150" t="s">
        <v>55</v>
      </c>
      <c r="L6" s="150">
        <v>7</v>
      </c>
      <c r="M6" s="150">
        <v>8</v>
      </c>
      <c r="N6" s="2">
        <v>9</v>
      </c>
      <c r="O6" s="2">
        <v>10</v>
      </c>
      <c r="P6" s="2">
        <v>11</v>
      </c>
    </row>
    <row r="7" spans="1:16" ht="25.5" customHeight="1">
      <c r="A7" s="16"/>
      <c r="B7" s="151"/>
      <c r="C7" s="349" t="s">
        <v>27</v>
      </c>
      <c r="D7" s="350"/>
      <c r="E7" s="350"/>
      <c r="F7" s="152">
        <v>9339.74</v>
      </c>
      <c r="G7" s="153">
        <v>0</v>
      </c>
      <c r="H7" s="153">
        <f>F7+G7</f>
        <v>9339.74</v>
      </c>
      <c r="I7" s="152">
        <v>8241.079</v>
      </c>
      <c r="J7" s="152"/>
      <c r="K7" s="152"/>
      <c r="L7" s="152">
        <v>0</v>
      </c>
      <c r="M7" s="152">
        <f>I7+L7</f>
        <v>8241.079</v>
      </c>
      <c r="N7" s="176">
        <f>(M7-H7)*100/H7</f>
        <v>-11.763293196598621</v>
      </c>
      <c r="O7" s="152">
        <v>0</v>
      </c>
      <c r="P7" s="176">
        <f>N7+O7</f>
        <v>-11.763293196598621</v>
      </c>
    </row>
    <row r="8" spans="1:16" ht="25.5" customHeight="1">
      <c r="A8" s="16"/>
      <c r="B8" s="307" t="s">
        <v>179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9"/>
    </row>
    <row r="9" spans="1:10" ht="7.5" customHeight="1">
      <c r="A9" s="16"/>
      <c r="B9" s="16"/>
      <c r="C9" s="340"/>
      <c r="D9" s="340"/>
      <c r="E9" s="340"/>
      <c r="F9" s="341"/>
      <c r="G9" s="341"/>
      <c r="H9" s="341"/>
      <c r="I9" s="16"/>
      <c r="J9" s="16"/>
    </row>
    <row r="10" spans="2:16" ht="12.75">
      <c r="B10" s="342" t="s">
        <v>33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2:16" ht="13.5" thickBot="1">
      <c r="B11" s="343" t="s">
        <v>180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5"/>
    </row>
    <row r="12" spans="2:16" ht="13.5" thickBot="1">
      <c r="B12" s="337" t="s">
        <v>181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</row>
    <row r="13" spans="2:16" ht="12.75">
      <c r="B13" s="211" t="s">
        <v>120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3"/>
    </row>
    <row r="14" spans="2:16" ht="12.75">
      <c r="B14" s="29" t="s">
        <v>54</v>
      </c>
      <c r="C14" s="223" t="s">
        <v>53</v>
      </c>
      <c r="D14" s="224"/>
      <c r="E14" s="225"/>
      <c r="F14" s="30"/>
      <c r="G14" s="31"/>
      <c r="H14" s="32" t="s">
        <v>49</v>
      </c>
      <c r="I14" s="33"/>
      <c r="J14" s="33"/>
      <c r="K14" s="33"/>
      <c r="L14" s="33"/>
      <c r="M14" s="33"/>
      <c r="N14" s="34"/>
      <c r="O14" s="34"/>
      <c r="P14" s="34"/>
    </row>
    <row r="15" spans="2:16" ht="12.75">
      <c r="B15" s="35" t="s">
        <v>49</v>
      </c>
      <c r="C15" s="235" t="s">
        <v>121</v>
      </c>
      <c r="D15" s="236"/>
      <c r="E15" s="237"/>
      <c r="F15" s="37">
        <v>87.8</v>
      </c>
      <c r="G15" s="36">
        <v>0</v>
      </c>
      <c r="H15" s="37">
        <f>SUM(F15:G15)</f>
        <v>87.8</v>
      </c>
      <c r="I15" s="36">
        <v>75.427</v>
      </c>
      <c r="J15" s="38"/>
      <c r="K15" s="38"/>
      <c r="L15" s="38">
        <v>0</v>
      </c>
      <c r="M15" s="39">
        <f>SUM(I15:L15)</f>
        <v>75.427</v>
      </c>
      <c r="N15" s="176">
        <f>(M15-H15)*100/H15</f>
        <v>-14.092255125284728</v>
      </c>
      <c r="O15" s="38">
        <v>0</v>
      </c>
      <c r="P15" s="177">
        <f>SUM(N15:O15)</f>
        <v>-14.092255125284728</v>
      </c>
    </row>
    <row r="16" spans="2:16" ht="24.75" customHeight="1">
      <c r="B16" s="307" t="s">
        <v>220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</row>
    <row r="17" spans="2:16" ht="12.75" customHeight="1">
      <c r="B17" s="42" t="s">
        <v>52</v>
      </c>
      <c r="C17" s="299" t="s">
        <v>51</v>
      </c>
      <c r="D17" s="300"/>
      <c r="E17" s="300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2"/>
    </row>
    <row r="18" spans="2:16" ht="21" customHeight="1">
      <c r="B18" s="35" t="s">
        <v>49</v>
      </c>
      <c r="C18" s="242" t="s">
        <v>122</v>
      </c>
      <c r="D18" s="243"/>
      <c r="E18" s="244"/>
      <c r="F18" s="55" t="s">
        <v>182</v>
      </c>
      <c r="G18" s="43">
        <v>0</v>
      </c>
      <c r="H18" s="105" t="str">
        <f>F18</f>
        <v>51</v>
      </c>
      <c r="I18" s="48">
        <v>47</v>
      </c>
      <c r="J18" s="46"/>
      <c r="K18" s="46"/>
      <c r="L18" s="47">
        <v>0</v>
      </c>
      <c r="M18" s="105">
        <f>I18</f>
        <v>47</v>
      </c>
      <c r="N18" s="176">
        <f>(M18-H18)*100/H18</f>
        <v>-7.8431372549019605</v>
      </c>
      <c r="O18" s="48">
        <f>SUM(L18-G18)</f>
        <v>0</v>
      </c>
      <c r="P18" s="48">
        <f>SUM(N18:O18)</f>
        <v>-7.8431372549019605</v>
      </c>
    </row>
    <row r="19" spans="2:16" ht="24" customHeight="1">
      <c r="B19" s="268" t="s">
        <v>221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70"/>
    </row>
    <row r="20" spans="2:16" ht="12.75">
      <c r="B20" s="41">
        <v>3</v>
      </c>
      <c r="C20" s="351" t="s">
        <v>50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spans="2:16" ht="12.75">
      <c r="B21" s="49"/>
      <c r="C21" s="353" t="s">
        <v>123</v>
      </c>
      <c r="D21" s="354"/>
      <c r="E21" s="355"/>
      <c r="F21" s="110">
        <v>1722.5</v>
      </c>
      <c r="G21" s="110">
        <v>0</v>
      </c>
      <c r="H21" s="110">
        <f>SUM(F21:G21)</f>
        <v>1722.5</v>
      </c>
      <c r="I21" s="110">
        <v>1604.83</v>
      </c>
      <c r="J21" s="116"/>
      <c r="K21" s="116"/>
      <c r="L21" s="116">
        <v>0</v>
      </c>
      <c r="M21" s="117">
        <f>SUM(I21:L21)</f>
        <v>1604.83</v>
      </c>
      <c r="N21" s="176">
        <f>(M21-H21)*100/H21</f>
        <v>-6.831349782293183</v>
      </c>
      <c r="O21" s="111">
        <f>SUM(L21-G21)</f>
        <v>0</v>
      </c>
      <c r="P21" s="110">
        <f>SUM(N21:O21)</f>
        <v>-6.831349782293183</v>
      </c>
    </row>
    <row r="22" spans="2:17" ht="24.75" customHeight="1">
      <c r="B22" s="307" t="s">
        <v>222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53"/>
    </row>
    <row r="23" spans="2:16" ht="12.75">
      <c r="B23" s="211" t="s">
        <v>141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</row>
    <row r="24" spans="2:16" ht="12.75">
      <c r="B24" s="98" t="s">
        <v>54</v>
      </c>
      <c r="C24" s="261" t="s">
        <v>53</v>
      </c>
      <c r="D24" s="262"/>
      <c r="E24" s="263"/>
      <c r="F24" s="30"/>
      <c r="G24" s="31"/>
      <c r="H24" s="72" t="s">
        <v>49</v>
      </c>
      <c r="I24" s="99"/>
      <c r="J24" s="99"/>
      <c r="K24" s="99"/>
      <c r="L24" s="99"/>
      <c r="M24" s="99"/>
      <c r="N24" s="12"/>
      <c r="O24" s="12"/>
      <c r="P24" s="12"/>
    </row>
    <row r="25" spans="2:16" ht="12.75">
      <c r="B25" s="54" t="s">
        <v>49</v>
      </c>
      <c r="C25" s="264" t="s">
        <v>142</v>
      </c>
      <c r="D25" s="264"/>
      <c r="E25" s="264"/>
      <c r="F25" s="101">
        <v>4787.15</v>
      </c>
      <c r="G25" s="100">
        <v>0</v>
      </c>
      <c r="H25" s="101">
        <f>SUM(F25:G25)</f>
        <v>4787.15</v>
      </c>
      <c r="I25" s="101">
        <v>4049.62</v>
      </c>
      <c r="J25" s="67"/>
      <c r="K25" s="67"/>
      <c r="L25" s="67">
        <v>0</v>
      </c>
      <c r="M25" s="101">
        <f>SUM(I25:L25)</f>
        <v>4049.62</v>
      </c>
      <c r="N25" s="176">
        <f>(M25-H25)*100/H25</f>
        <v>-15.40645269105835</v>
      </c>
      <c r="O25" s="115">
        <v>0</v>
      </c>
      <c r="P25" s="114">
        <f>SUM(N25:O25)</f>
        <v>-15.40645269105835</v>
      </c>
    </row>
    <row r="26" spans="2:16" ht="39.75" customHeight="1">
      <c r="B26" s="268" t="s">
        <v>184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70"/>
    </row>
    <row r="27" spans="2:16" ht="12.75">
      <c r="B27" s="42" t="s">
        <v>52</v>
      </c>
      <c r="C27" s="299" t="s">
        <v>51</v>
      </c>
      <c r="D27" s="300"/>
      <c r="E27" s="300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2"/>
    </row>
    <row r="28" spans="2:16" ht="12.75">
      <c r="B28" s="35" t="s">
        <v>49</v>
      </c>
      <c r="C28" s="324" t="s">
        <v>143</v>
      </c>
      <c r="D28" s="325"/>
      <c r="E28" s="326"/>
      <c r="F28" s="48">
        <v>91</v>
      </c>
      <c r="G28" s="43">
        <v>0</v>
      </c>
      <c r="H28" s="102">
        <f>F28+G28</f>
        <v>91</v>
      </c>
      <c r="I28" s="48">
        <v>77</v>
      </c>
      <c r="J28" s="103"/>
      <c r="K28" s="103"/>
      <c r="L28" s="104">
        <v>0</v>
      </c>
      <c r="M28" s="105">
        <f>I28</f>
        <v>77</v>
      </c>
      <c r="N28" s="176">
        <f>(M28-H28)*100/H28</f>
        <v>-15.384615384615385</v>
      </c>
      <c r="O28" s="48">
        <f>SUM(L28-G28)</f>
        <v>0</v>
      </c>
      <c r="P28" s="48">
        <f>SUM(N28:O28)</f>
        <v>-15.384615384615385</v>
      </c>
    </row>
    <row r="29" spans="2:16" ht="25.5" customHeight="1">
      <c r="B29" s="35"/>
      <c r="C29" s="324" t="s">
        <v>171</v>
      </c>
      <c r="D29" s="325"/>
      <c r="E29" s="326"/>
      <c r="F29" s="48">
        <v>307</v>
      </c>
      <c r="G29" s="43">
        <v>0</v>
      </c>
      <c r="H29" s="55">
        <f>F29+G29</f>
        <v>307</v>
      </c>
      <c r="I29" s="48">
        <v>282</v>
      </c>
      <c r="J29" s="103"/>
      <c r="K29" s="103"/>
      <c r="L29" s="104">
        <v>0</v>
      </c>
      <c r="M29" s="105">
        <f>I29</f>
        <v>282</v>
      </c>
      <c r="N29" s="176">
        <f>(M29-H29)*100/H29</f>
        <v>-8.143322475570033</v>
      </c>
      <c r="O29" s="48">
        <f>SUM(L29-G29)</f>
        <v>0</v>
      </c>
      <c r="P29" s="48">
        <f>SUM(N29:O29)</f>
        <v>-8.143322475570033</v>
      </c>
    </row>
    <row r="30" spans="2:16" ht="27.75" customHeight="1">
      <c r="B30" s="35"/>
      <c r="C30" s="324" t="s">
        <v>223</v>
      </c>
      <c r="D30" s="325"/>
      <c r="E30" s="326"/>
      <c r="F30" s="48">
        <v>30</v>
      </c>
      <c r="G30" s="43" t="s">
        <v>172</v>
      </c>
      <c r="H30" s="55">
        <f>F30+G30</f>
        <v>30</v>
      </c>
      <c r="I30" s="48">
        <v>19</v>
      </c>
      <c r="J30" s="103"/>
      <c r="K30" s="103"/>
      <c r="L30" s="104">
        <v>0</v>
      </c>
      <c r="M30" s="105">
        <f>I30</f>
        <v>19</v>
      </c>
      <c r="N30" s="176">
        <f>(M30-H30)*100/H30</f>
        <v>-36.666666666666664</v>
      </c>
      <c r="O30" s="48">
        <f>SUM(L30-G30)</f>
        <v>0</v>
      </c>
      <c r="P30" s="48">
        <f>SUM(N30:O30)</f>
        <v>-36.666666666666664</v>
      </c>
    </row>
    <row r="31" spans="2:16" ht="24" customHeight="1">
      <c r="B31" s="268" t="s">
        <v>185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70"/>
    </row>
    <row r="32" spans="2:16" ht="12.75">
      <c r="B32" s="41">
        <v>3</v>
      </c>
      <c r="C32" s="238" t="s">
        <v>50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</row>
    <row r="33" spans="2:16" ht="12.75" customHeight="1">
      <c r="B33" s="49"/>
      <c r="C33" s="271" t="s">
        <v>204</v>
      </c>
      <c r="D33" s="272"/>
      <c r="E33" s="273"/>
      <c r="F33" s="110">
        <v>860</v>
      </c>
      <c r="G33" s="110">
        <v>0</v>
      </c>
      <c r="H33" s="110">
        <f>SUM(F33:G33)</f>
        <v>860</v>
      </c>
      <c r="I33" s="110">
        <v>860</v>
      </c>
      <c r="J33" s="116">
        <v>0</v>
      </c>
      <c r="K33" s="116"/>
      <c r="L33" s="116">
        <v>0</v>
      </c>
      <c r="M33" s="117">
        <f>SUM(I33:L33)</f>
        <v>860</v>
      </c>
      <c r="N33" s="176">
        <f>(M33-H33)*100/H33</f>
        <v>0</v>
      </c>
      <c r="O33" s="110">
        <f>SUM(L33-G33)</f>
        <v>0</v>
      </c>
      <c r="P33" s="110">
        <f>SUM(N33:O33)</f>
        <v>0</v>
      </c>
    </row>
    <row r="34" spans="2:16" ht="24.75" customHeight="1">
      <c r="B34" s="54"/>
      <c r="C34" s="271" t="s">
        <v>205</v>
      </c>
      <c r="D34" s="272"/>
      <c r="E34" s="273"/>
      <c r="F34" s="118">
        <v>1576</v>
      </c>
      <c r="G34" s="118">
        <v>0</v>
      </c>
      <c r="H34" s="118">
        <f>SUM(F34:G34)</f>
        <v>1576</v>
      </c>
      <c r="I34" s="118">
        <v>1485</v>
      </c>
      <c r="J34" s="113">
        <v>0</v>
      </c>
      <c r="K34" s="113"/>
      <c r="L34" s="113">
        <v>0</v>
      </c>
      <c r="M34" s="118">
        <f>SUM(I34:L34)</f>
        <v>1485</v>
      </c>
      <c r="N34" s="176">
        <f>(M34-H34)*100/H34</f>
        <v>-5.774111675126903</v>
      </c>
      <c r="O34" s="118">
        <f>SUM(L34-G34)</f>
        <v>0</v>
      </c>
      <c r="P34" s="118">
        <f>SUM(N34:O34)</f>
        <v>-5.774111675126903</v>
      </c>
    </row>
    <row r="35" spans="2:16" ht="28.5" customHeight="1">
      <c r="B35" s="54"/>
      <c r="C35" s="271" t="s">
        <v>203</v>
      </c>
      <c r="D35" s="272"/>
      <c r="E35" s="273"/>
      <c r="F35" s="118">
        <v>1401</v>
      </c>
      <c r="G35" s="118">
        <v>0</v>
      </c>
      <c r="H35" s="118">
        <f>SUM(F35:G35)</f>
        <v>1401</v>
      </c>
      <c r="I35" s="118">
        <v>1512.19</v>
      </c>
      <c r="J35" s="113">
        <v>0</v>
      </c>
      <c r="K35" s="113"/>
      <c r="L35" s="113">
        <v>0</v>
      </c>
      <c r="M35" s="118">
        <f>SUM(I35:L35)</f>
        <v>1512.19</v>
      </c>
      <c r="N35" s="176">
        <f>(M35-H35)*100/H35</f>
        <v>7.936473947180589</v>
      </c>
      <c r="O35" s="118">
        <f>SUM(L35-G35)</f>
        <v>0</v>
      </c>
      <c r="P35" s="118">
        <f>SUM(N35:O35)</f>
        <v>7.936473947180589</v>
      </c>
    </row>
    <row r="36" spans="2:16" ht="28.5" customHeight="1">
      <c r="B36" s="54"/>
      <c r="C36" s="327" t="s">
        <v>144</v>
      </c>
      <c r="D36" s="272"/>
      <c r="E36" s="273"/>
      <c r="F36" s="118">
        <v>10320</v>
      </c>
      <c r="G36" s="118">
        <v>0</v>
      </c>
      <c r="H36" s="118">
        <f>SUM(F36:G36)</f>
        <v>10320</v>
      </c>
      <c r="I36" s="118">
        <v>10320</v>
      </c>
      <c r="J36" s="113">
        <v>0</v>
      </c>
      <c r="K36" s="113"/>
      <c r="L36" s="113">
        <v>0</v>
      </c>
      <c r="M36" s="118">
        <f>SUM(I36:L36)</f>
        <v>10320</v>
      </c>
      <c r="N36" s="176">
        <f>(M36-H36)*100/H36</f>
        <v>0</v>
      </c>
      <c r="O36" s="118">
        <f>SUM(L36-G36)</f>
        <v>0</v>
      </c>
      <c r="P36" s="118">
        <f>SUM(N36:O36)</f>
        <v>0</v>
      </c>
    </row>
    <row r="37" spans="2:16" ht="32.25" customHeight="1">
      <c r="B37" s="307" t="s">
        <v>186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9"/>
    </row>
    <row r="38" spans="2:16" ht="12.75">
      <c r="B38" s="211" t="s">
        <v>146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16" ht="12.75">
      <c r="B39" s="98" t="s">
        <v>54</v>
      </c>
      <c r="C39" s="261" t="s">
        <v>53</v>
      </c>
      <c r="D39" s="262"/>
      <c r="E39" s="263"/>
      <c r="F39" s="30"/>
      <c r="G39" s="31"/>
      <c r="H39" s="72" t="s">
        <v>49</v>
      </c>
      <c r="I39" s="99"/>
      <c r="J39" s="99"/>
      <c r="K39" s="99"/>
      <c r="L39" s="99"/>
      <c r="M39" s="99"/>
      <c r="N39" s="12"/>
      <c r="O39" s="12"/>
      <c r="P39" s="12"/>
    </row>
    <row r="40" spans="2:16" ht="19.5" customHeight="1">
      <c r="B40" s="54" t="s">
        <v>49</v>
      </c>
      <c r="C40" s="264" t="s">
        <v>147</v>
      </c>
      <c r="D40" s="264"/>
      <c r="E40" s="264"/>
      <c r="F40" s="106">
        <v>1057.21</v>
      </c>
      <c r="G40" s="100">
        <v>0</v>
      </c>
      <c r="H40" s="106">
        <f>SUM(F40:G40)</f>
        <v>1057.21</v>
      </c>
      <c r="I40" s="106">
        <v>1056.567</v>
      </c>
      <c r="J40" s="100"/>
      <c r="K40" s="100"/>
      <c r="L40" s="100">
        <v>0</v>
      </c>
      <c r="M40" s="106">
        <f>SUM(I40:L40)</f>
        <v>1056.567</v>
      </c>
      <c r="N40" s="176">
        <f>(M40-H40)*100/H40</f>
        <v>-0.06082046140312985</v>
      </c>
      <c r="O40" s="119">
        <v>0</v>
      </c>
      <c r="P40" s="106">
        <f>SUM(N40:O40)</f>
        <v>-0.06082046140312985</v>
      </c>
    </row>
    <row r="41" spans="2:16" ht="21" customHeight="1">
      <c r="B41" s="268" t="s">
        <v>225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70"/>
    </row>
    <row r="42" spans="2:16" ht="12.75">
      <c r="B42" s="42" t="s">
        <v>52</v>
      </c>
      <c r="C42" s="299" t="s">
        <v>51</v>
      </c>
      <c r="D42" s="300"/>
      <c r="E42" s="300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2"/>
    </row>
    <row r="43" spans="2:16" ht="12.75">
      <c r="B43" s="35" t="s">
        <v>49</v>
      </c>
      <c r="C43" s="324" t="s">
        <v>148</v>
      </c>
      <c r="D43" s="325"/>
      <c r="E43" s="326"/>
      <c r="F43" s="43" t="s">
        <v>172</v>
      </c>
      <c r="G43" s="43">
        <v>0</v>
      </c>
      <c r="H43" s="102">
        <f>F43+G43</f>
        <v>0</v>
      </c>
      <c r="I43" s="48">
        <v>0</v>
      </c>
      <c r="J43" s="103"/>
      <c r="K43" s="103"/>
      <c r="L43" s="104">
        <v>0</v>
      </c>
      <c r="M43" s="105">
        <f>I43</f>
        <v>0</v>
      </c>
      <c r="N43" s="48">
        <f>M43-H43</f>
        <v>0</v>
      </c>
      <c r="O43" s="48">
        <f>SUM(L43-G43)</f>
        <v>0</v>
      </c>
      <c r="P43" s="48">
        <f>SUM(N43:O43)</f>
        <v>0</v>
      </c>
    </row>
    <row r="44" spans="2:16" ht="12.75">
      <c r="B44" s="35"/>
      <c r="C44" s="324" t="s">
        <v>149</v>
      </c>
      <c r="D44" s="325"/>
      <c r="E44" s="326"/>
      <c r="F44" s="43" t="s">
        <v>174</v>
      </c>
      <c r="G44" s="43">
        <v>0</v>
      </c>
      <c r="H44" s="55">
        <f>F44+G44</f>
        <v>28</v>
      </c>
      <c r="I44" s="48">
        <v>25</v>
      </c>
      <c r="J44" s="103"/>
      <c r="K44" s="103"/>
      <c r="L44" s="104">
        <v>0</v>
      </c>
      <c r="M44" s="105">
        <f>I44</f>
        <v>25</v>
      </c>
      <c r="N44" s="176">
        <f>(M44-H44)*100/H44</f>
        <v>-10.714285714285714</v>
      </c>
      <c r="O44" s="48">
        <f>SUM(L44-G44)</f>
        <v>0</v>
      </c>
      <c r="P44" s="48">
        <f>SUM(N44:O44)</f>
        <v>-10.714285714285714</v>
      </c>
    </row>
    <row r="45" spans="2:16" ht="22.5" customHeight="1">
      <c r="B45" s="268" t="s">
        <v>224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70"/>
    </row>
    <row r="46" spans="2:16" ht="12.75">
      <c r="B46" s="41">
        <v>3</v>
      </c>
      <c r="C46" s="238" t="s">
        <v>50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</row>
    <row r="47" spans="2:16" ht="12.75">
      <c r="B47" s="49"/>
      <c r="C47" s="328" t="s">
        <v>150</v>
      </c>
      <c r="D47" s="329"/>
      <c r="E47" s="329"/>
      <c r="F47" s="110">
        <v>0</v>
      </c>
      <c r="G47" s="110">
        <v>0</v>
      </c>
      <c r="H47" s="110">
        <f>SUM(F47:G47)</f>
        <v>0</v>
      </c>
      <c r="I47" s="110">
        <v>0</v>
      </c>
      <c r="J47" s="116"/>
      <c r="K47" s="116"/>
      <c r="L47" s="116">
        <v>0</v>
      </c>
      <c r="M47" s="117">
        <f>SUM(I47:L47)</f>
        <v>0</v>
      </c>
      <c r="N47" s="110">
        <f>SUM(I47-F47)</f>
        <v>0</v>
      </c>
      <c r="O47" s="110">
        <f>SUM(L47-G47)</f>
        <v>0</v>
      </c>
      <c r="P47" s="110">
        <f>SUM(N47:O47)</f>
        <v>0</v>
      </c>
    </row>
    <row r="48" spans="2:16" ht="24" customHeight="1">
      <c r="B48" s="54"/>
      <c r="C48" s="250" t="s">
        <v>151</v>
      </c>
      <c r="D48" s="251"/>
      <c r="E48" s="251"/>
      <c r="F48" s="118">
        <v>3146</v>
      </c>
      <c r="G48" s="118">
        <v>0</v>
      </c>
      <c r="H48" s="118">
        <f>SUM(F48:G48)</f>
        <v>3146</v>
      </c>
      <c r="I48" s="118">
        <v>3545.53</v>
      </c>
      <c r="J48" s="113"/>
      <c r="K48" s="113"/>
      <c r="L48" s="113">
        <v>0</v>
      </c>
      <c r="M48" s="118">
        <f>SUM(I48:L48)</f>
        <v>3545.53</v>
      </c>
      <c r="N48" s="176">
        <f>(M48-H48)*100/H48</f>
        <v>12.699618563254933</v>
      </c>
      <c r="O48" s="118">
        <f>SUM(L48-G48)</f>
        <v>0</v>
      </c>
      <c r="P48" s="118">
        <f>SUM(N48:O48)</f>
        <v>12.699618563254933</v>
      </c>
    </row>
    <row r="49" spans="2:16" ht="21" customHeight="1">
      <c r="B49" s="307" t="s">
        <v>187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9"/>
    </row>
    <row r="50" spans="2:16" ht="12.75">
      <c r="B50" s="211" t="s">
        <v>152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3"/>
    </row>
    <row r="51" spans="2:16" ht="12.75">
      <c r="B51" s="98" t="s">
        <v>54</v>
      </c>
      <c r="C51" s="261" t="s">
        <v>53</v>
      </c>
      <c r="D51" s="262"/>
      <c r="E51" s="263"/>
      <c r="F51" s="30"/>
      <c r="G51" s="31"/>
      <c r="H51" s="72" t="s">
        <v>49</v>
      </c>
      <c r="I51" s="99"/>
      <c r="J51" s="99"/>
      <c r="K51" s="99"/>
      <c r="L51" s="99"/>
      <c r="M51" s="99"/>
      <c r="N51" s="12"/>
      <c r="O51" s="12"/>
      <c r="P51" s="12"/>
    </row>
    <row r="52" spans="2:16" ht="12.75">
      <c r="B52" s="54" t="s">
        <v>49</v>
      </c>
      <c r="C52" s="264" t="s">
        <v>153</v>
      </c>
      <c r="D52" s="264"/>
      <c r="E52" s="264"/>
      <c r="F52" s="101">
        <v>1576.58</v>
      </c>
      <c r="G52" s="100">
        <v>0</v>
      </c>
      <c r="H52" s="101">
        <f>SUM(F52:G52)</f>
        <v>1576.58</v>
      </c>
      <c r="I52" s="101">
        <v>1575.306</v>
      </c>
      <c r="J52" s="67"/>
      <c r="K52" s="67"/>
      <c r="L52" s="67">
        <v>0</v>
      </c>
      <c r="M52" s="101">
        <f>SUM(I52:L52)</f>
        <v>1575.306</v>
      </c>
      <c r="N52" s="101">
        <f>I52-F52</f>
        <v>-1.2739999999998872</v>
      </c>
      <c r="O52" s="109">
        <v>0</v>
      </c>
      <c r="P52" s="101">
        <f>SUM(N52:O52)</f>
        <v>-1.2739999999998872</v>
      </c>
    </row>
    <row r="53" spans="2:16" ht="21" customHeight="1">
      <c r="B53" s="268" t="s">
        <v>227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70"/>
    </row>
    <row r="54" spans="2:16" ht="12.75">
      <c r="B54" s="42" t="s">
        <v>52</v>
      </c>
      <c r="C54" s="299" t="s">
        <v>51</v>
      </c>
      <c r="D54" s="300"/>
      <c r="E54" s="300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2"/>
    </row>
    <row r="55" spans="2:16" ht="12.75">
      <c r="B55" s="35" t="s">
        <v>49</v>
      </c>
      <c r="C55" s="324" t="s">
        <v>154</v>
      </c>
      <c r="D55" s="325"/>
      <c r="E55" s="326"/>
      <c r="F55" s="48">
        <v>29</v>
      </c>
      <c r="G55" s="43">
        <v>0</v>
      </c>
      <c r="H55" s="102">
        <f>F55+G55</f>
        <v>29</v>
      </c>
      <c r="I55" s="48">
        <v>29</v>
      </c>
      <c r="J55" s="103"/>
      <c r="K55" s="103"/>
      <c r="L55" s="104">
        <v>0</v>
      </c>
      <c r="M55" s="105">
        <f>I55</f>
        <v>29</v>
      </c>
      <c r="N55" s="176">
        <f>(M55-H55)*100/H55</f>
        <v>0</v>
      </c>
      <c r="O55" s="55">
        <f>SUM(L55-G55)</f>
        <v>0</v>
      </c>
      <c r="P55" s="55">
        <f>SUM(N55:O55)</f>
        <v>0</v>
      </c>
    </row>
    <row r="56" spans="2:16" ht="12.75">
      <c r="B56" s="35"/>
      <c r="C56" s="324" t="s">
        <v>155</v>
      </c>
      <c r="D56" s="325"/>
      <c r="E56" s="326"/>
      <c r="F56" s="48">
        <v>83</v>
      </c>
      <c r="G56" s="43">
        <v>0</v>
      </c>
      <c r="H56" s="55">
        <f>F56+G56</f>
        <v>83</v>
      </c>
      <c r="I56" s="48">
        <v>80</v>
      </c>
      <c r="J56" s="103"/>
      <c r="K56" s="103"/>
      <c r="L56" s="104">
        <v>0</v>
      </c>
      <c r="M56" s="105">
        <f>I56</f>
        <v>80</v>
      </c>
      <c r="N56" s="176">
        <f>(M56-H56)*100/H56</f>
        <v>-3.6144578313253013</v>
      </c>
      <c r="O56" s="55">
        <f>SUM(L56-G56)</f>
        <v>0</v>
      </c>
      <c r="P56" s="55">
        <f>SUM(N56:O56)</f>
        <v>-3.6144578313253013</v>
      </c>
    </row>
    <row r="57" spans="2:16" ht="12.75">
      <c r="B57" s="35"/>
      <c r="C57" s="324" t="s">
        <v>156</v>
      </c>
      <c r="D57" s="325"/>
      <c r="E57" s="326"/>
      <c r="F57" s="48">
        <v>0</v>
      </c>
      <c r="G57" s="43">
        <v>0</v>
      </c>
      <c r="H57" s="55">
        <f>F57+G57</f>
        <v>0</v>
      </c>
      <c r="I57" s="48">
        <v>0</v>
      </c>
      <c r="J57" s="103"/>
      <c r="K57" s="103"/>
      <c r="L57" s="104">
        <v>0</v>
      </c>
      <c r="M57" s="105">
        <f>I57</f>
        <v>0</v>
      </c>
      <c r="N57" s="122">
        <f>I57-F57</f>
        <v>0</v>
      </c>
      <c r="O57" s="55">
        <f>SUM(L57-G57)</f>
        <v>0</v>
      </c>
      <c r="P57" s="55">
        <f>SUM(N57:O57)</f>
        <v>0</v>
      </c>
    </row>
    <row r="58" spans="2:16" ht="20.25" customHeight="1">
      <c r="B58" s="268" t="s">
        <v>226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70"/>
    </row>
    <row r="59" spans="2:16" ht="12.75">
      <c r="B59" s="41">
        <v>3</v>
      </c>
      <c r="C59" s="238" t="s">
        <v>50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</row>
    <row r="60" spans="2:16" ht="12.75">
      <c r="B60" s="49"/>
      <c r="C60" s="328" t="s">
        <v>158</v>
      </c>
      <c r="D60" s="329"/>
      <c r="E60" s="329"/>
      <c r="F60" s="110">
        <v>1007</v>
      </c>
      <c r="G60" s="110">
        <v>0</v>
      </c>
      <c r="H60" s="110">
        <f>SUM(F60:G60)</f>
        <v>1007</v>
      </c>
      <c r="I60" s="110">
        <v>921.34</v>
      </c>
      <c r="J60" s="116"/>
      <c r="K60" s="116"/>
      <c r="L60" s="116">
        <v>0</v>
      </c>
      <c r="M60" s="117">
        <f>SUM(I60:L60)</f>
        <v>921.34</v>
      </c>
      <c r="N60" s="176">
        <f>(M60-H60)*100/H60</f>
        <v>-8.506454816285995</v>
      </c>
      <c r="O60" s="110">
        <f>SUM(L60-G60)</f>
        <v>0</v>
      </c>
      <c r="P60" s="110">
        <f>SUM(N60:O60)</f>
        <v>-8.506454816285995</v>
      </c>
    </row>
    <row r="61" spans="2:16" ht="12.75">
      <c r="B61" s="54"/>
      <c r="C61" s="250" t="s">
        <v>159</v>
      </c>
      <c r="D61" s="251"/>
      <c r="E61" s="251"/>
      <c r="F61" s="118">
        <v>1331</v>
      </c>
      <c r="G61" s="118">
        <v>0</v>
      </c>
      <c r="H61" s="118">
        <f>SUM(F61:G61)</f>
        <v>1331</v>
      </c>
      <c r="I61" s="118">
        <v>1308.07</v>
      </c>
      <c r="J61" s="113"/>
      <c r="K61" s="113"/>
      <c r="L61" s="113">
        <v>0</v>
      </c>
      <c r="M61" s="118">
        <f>SUM(I61:L61)</f>
        <v>1308.07</v>
      </c>
      <c r="N61" s="176">
        <f>(M61-H61)*100/H61</f>
        <v>-1.7227648384673226</v>
      </c>
      <c r="O61" s="118">
        <f>SUM(L61-G61)</f>
        <v>0</v>
      </c>
      <c r="P61" s="118">
        <f>SUM(N61:O61)</f>
        <v>-1.7227648384673226</v>
      </c>
    </row>
    <row r="62" spans="2:16" ht="12.75">
      <c r="B62" s="54"/>
      <c r="C62" s="250" t="s">
        <v>160</v>
      </c>
      <c r="D62" s="251"/>
      <c r="E62" s="251"/>
      <c r="F62" s="118">
        <v>0</v>
      </c>
      <c r="G62" s="118">
        <v>0</v>
      </c>
      <c r="H62" s="118">
        <f>SUM(F62:G62)</f>
        <v>0</v>
      </c>
      <c r="I62" s="118">
        <v>0</v>
      </c>
      <c r="J62" s="113"/>
      <c r="K62" s="113"/>
      <c r="L62" s="113">
        <v>0</v>
      </c>
      <c r="M62" s="118">
        <f>SUM(I62:L62)</f>
        <v>0</v>
      </c>
      <c r="N62" s="112">
        <f>I62-F62</f>
        <v>0</v>
      </c>
      <c r="O62" s="118">
        <f>SUM(L62-G62)</f>
        <v>0</v>
      </c>
      <c r="P62" s="118">
        <f>SUM(N62:O62)</f>
        <v>0</v>
      </c>
    </row>
    <row r="63" spans="2:16" ht="22.5" customHeight="1">
      <c r="B63" s="307" t="s">
        <v>187</v>
      </c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9"/>
    </row>
    <row r="64" spans="2:16" ht="12.75">
      <c r="B64" s="330" t="s">
        <v>161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3"/>
    </row>
    <row r="65" spans="2:16" ht="12.75">
      <c r="B65" s="98" t="s">
        <v>54</v>
      </c>
      <c r="C65" s="261" t="s">
        <v>53</v>
      </c>
      <c r="D65" s="262"/>
      <c r="E65" s="263"/>
      <c r="F65" s="30"/>
      <c r="G65" s="31"/>
      <c r="H65" s="72" t="s">
        <v>49</v>
      </c>
      <c r="I65" s="99"/>
      <c r="J65" s="99"/>
      <c r="K65" s="99"/>
      <c r="L65" s="99"/>
      <c r="M65" s="99"/>
      <c r="N65" s="12"/>
      <c r="O65" s="12"/>
      <c r="P65" s="12"/>
    </row>
    <row r="66" spans="2:16" ht="12.75">
      <c r="B66" s="54" t="s">
        <v>49</v>
      </c>
      <c r="C66" s="264" t="s">
        <v>162</v>
      </c>
      <c r="D66" s="264"/>
      <c r="E66" s="264"/>
      <c r="F66" s="101">
        <v>13.2</v>
      </c>
      <c r="G66" s="100">
        <v>0</v>
      </c>
      <c r="H66" s="101">
        <f>SUM(F66:G66)</f>
        <v>13.2</v>
      </c>
      <c r="I66" s="101">
        <v>12.485</v>
      </c>
      <c r="J66" s="67"/>
      <c r="K66" s="67"/>
      <c r="L66" s="67">
        <v>0</v>
      </c>
      <c r="M66" s="101">
        <f>SUM(I66:L66)</f>
        <v>12.485</v>
      </c>
      <c r="N66" s="176">
        <f>(M66-H66)*100/H66</f>
        <v>-5.416666666666666</v>
      </c>
      <c r="O66" s="67">
        <v>0</v>
      </c>
      <c r="P66" s="101">
        <f>SUM(N66:O66)</f>
        <v>-5.416666666666666</v>
      </c>
    </row>
    <row r="67" spans="2:16" ht="28.5" customHeight="1">
      <c r="B67" s="268" t="s">
        <v>228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70"/>
    </row>
    <row r="68" spans="2:16" ht="12.75">
      <c r="B68" s="42" t="s">
        <v>52</v>
      </c>
      <c r="C68" s="299" t="s">
        <v>51</v>
      </c>
      <c r="D68" s="300"/>
      <c r="E68" s="300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2"/>
    </row>
    <row r="69" spans="2:16" ht="12.75">
      <c r="B69" s="35" t="s">
        <v>49</v>
      </c>
      <c r="C69" s="324" t="s">
        <v>163</v>
      </c>
      <c r="D69" s="325"/>
      <c r="E69" s="326"/>
      <c r="F69" s="43" t="s">
        <v>172</v>
      </c>
      <c r="G69" s="43">
        <v>0</v>
      </c>
      <c r="H69" s="102">
        <f>F69+G69</f>
        <v>0</v>
      </c>
      <c r="I69" s="48">
        <v>0</v>
      </c>
      <c r="J69" s="103"/>
      <c r="K69" s="103"/>
      <c r="L69" s="104">
        <v>0</v>
      </c>
      <c r="M69" s="105">
        <f>I69</f>
        <v>0</v>
      </c>
      <c r="N69" s="48">
        <f>SUM(I69-F69)</f>
        <v>0</v>
      </c>
      <c r="O69" s="48">
        <f>SUM(L69-G69)</f>
        <v>0</v>
      </c>
      <c r="P69" s="48">
        <f>SUM(N69:O69)</f>
        <v>0</v>
      </c>
    </row>
    <row r="70" spans="2:16" ht="12.75">
      <c r="B70" s="35"/>
      <c r="C70" s="324" t="s">
        <v>164</v>
      </c>
      <c r="D70" s="325"/>
      <c r="E70" s="326"/>
      <c r="F70" s="43" t="s">
        <v>54</v>
      </c>
      <c r="G70" s="43">
        <v>0</v>
      </c>
      <c r="H70" s="55">
        <f>F70+G70</f>
        <v>1</v>
      </c>
      <c r="I70" s="48">
        <v>1</v>
      </c>
      <c r="J70" s="103"/>
      <c r="K70" s="103"/>
      <c r="L70" s="104">
        <v>0</v>
      </c>
      <c r="M70" s="105">
        <f>I70</f>
        <v>1</v>
      </c>
      <c r="N70" s="48">
        <f>SUM(I70-F70)</f>
        <v>0</v>
      </c>
      <c r="O70" s="48">
        <f>SUM(L70-G70)</f>
        <v>0</v>
      </c>
      <c r="P70" s="48">
        <f>SUM(N70:O70)</f>
        <v>0</v>
      </c>
    </row>
    <row r="71" spans="2:16" ht="26.25" customHeight="1">
      <c r="B71" s="268" t="s">
        <v>189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70"/>
    </row>
    <row r="72" spans="2:16" ht="12.75">
      <c r="B72" s="41">
        <v>3</v>
      </c>
      <c r="C72" s="238" t="s">
        <v>50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</row>
    <row r="73" spans="2:16" ht="12.75">
      <c r="B73" s="49"/>
      <c r="C73" s="328" t="s">
        <v>165</v>
      </c>
      <c r="D73" s="329"/>
      <c r="E73" s="329"/>
      <c r="F73" s="40">
        <v>0</v>
      </c>
      <c r="G73" s="13">
        <v>0</v>
      </c>
      <c r="H73" s="50">
        <f>SUM(F73:G73)</f>
        <v>0</v>
      </c>
      <c r="I73" s="40">
        <v>0</v>
      </c>
      <c r="J73" s="51"/>
      <c r="K73" s="51"/>
      <c r="L73" s="51">
        <v>0</v>
      </c>
      <c r="M73" s="52">
        <f>SUM(I73:L73)</f>
        <v>0</v>
      </c>
      <c r="N73" s="110">
        <f>SUM(I73-F73)</f>
        <v>0</v>
      </c>
      <c r="O73" s="110">
        <f>SUM(L73-G73)</f>
        <v>0</v>
      </c>
      <c r="P73" s="110">
        <f>SUM(N73:O73)</f>
        <v>0</v>
      </c>
    </row>
    <row r="74" spans="2:16" ht="12.75">
      <c r="B74" s="54"/>
      <c r="C74" s="250" t="s">
        <v>166</v>
      </c>
      <c r="D74" s="251"/>
      <c r="E74" s="251"/>
      <c r="F74" s="118">
        <v>1100</v>
      </c>
      <c r="G74" s="100">
        <v>0</v>
      </c>
      <c r="H74" s="120">
        <f>SUM(F74:G74)</f>
        <v>1100</v>
      </c>
      <c r="I74" s="120">
        <v>1040.42</v>
      </c>
      <c r="J74" s="56"/>
      <c r="K74" s="56"/>
      <c r="L74" s="56">
        <v>0</v>
      </c>
      <c r="M74" s="118">
        <f>SUM(I74:L74)</f>
        <v>1040.42</v>
      </c>
      <c r="N74" s="176">
        <f>(M74-H74)*100/H74</f>
        <v>-5.41636363636363</v>
      </c>
      <c r="O74" s="118">
        <f>SUM(L74-G74)</f>
        <v>0</v>
      </c>
      <c r="P74" s="118">
        <f>SUM(N74:O74)</f>
        <v>-5.41636363636363</v>
      </c>
    </row>
    <row r="75" spans="2:16" ht="24.75" customHeight="1">
      <c r="B75" s="307" t="s">
        <v>229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9"/>
    </row>
    <row r="76" spans="2:16" ht="12.75">
      <c r="B76" s="211" t="s">
        <v>167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3"/>
    </row>
    <row r="77" spans="2:16" ht="12.75">
      <c r="B77" s="98" t="s">
        <v>54</v>
      </c>
      <c r="C77" s="261" t="s">
        <v>53</v>
      </c>
      <c r="D77" s="262"/>
      <c r="E77" s="263"/>
      <c r="F77" s="30"/>
      <c r="G77" s="31"/>
      <c r="H77" s="72" t="s">
        <v>49</v>
      </c>
      <c r="I77" s="99"/>
      <c r="J77" s="99"/>
      <c r="K77" s="99"/>
      <c r="L77" s="99"/>
      <c r="M77" s="99"/>
      <c r="N77" s="12"/>
      <c r="O77" s="12"/>
      <c r="P77" s="12"/>
    </row>
    <row r="78" spans="2:16" ht="24.75" customHeight="1">
      <c r="B78" s="54" t="s">
        <v>49</v>
      </c>
      <c r="C78" s="264" t="s">
        <v>168</v>
      </c>
      <c r="D78" s="264"/>
      <c r="E78" s="264"/>
      <c r="F78" s="106">
        <v>1817.8</v>
      </c>
      <c r="G78" s="100">
        <v>0</v>
      </c>
      <c r="H78" s="107">
        <f>SUM(F78:G78)</f>
        <v>1817.8</v>
      </c>
      <c r="I78" s="106">
        <v>1411.938</v>
      </c>
      <c r="J78" s="56"/>
      <c r="K78" s="56"/>
      <c r="L78" s="56">
        <v>0</v>
      </c>
      <c r="M78" s="106">
        <f>SUM(I78:L78)</f>
        <v>1411.938</v>
      </c>
      <c r="N78" s="176">
        <f>(M78-H78)*100/H78</f>
        <v>-22.327098690725045</v>
      </c>
      <c r="O78" s="118">
        <v>0</v>
      </c>
      <c r="P78" s="118">
        <f>SUM(N78:O78)</f>
        <v>-22.327098690725045</v>
      </c>
    </row>
    <row r="79" spans="2:16" ht="28.5" customHeight="1">
      <c r="B79" s="268" t="s">
        <v>190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70"/>
    </row>
    <row r="80" spans="2:16" ht="12.75">
      <c r="B80" s="42" t="s">
        <v>52</v>
      </c>
      <c r="C80" s="299" t="s">
        <v>51</v>
      </c>
      <c r="D80" s="300"/>
      <c r="E80" s="300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2"/>
    </row>
    <row r="81" spans="2:16" ht="12.75">
      <c r="B81" s="35" t="s">
        <v>49</v>
      </c>
      <c r="C81" s="324" t="s">
        <v>169</v>
      </c>
      <c r="D81" s="325"/>
      <c r="E81" s="326"/>
      <c r="F81" s="43" t="s">
        <v>182</v>
      </c>
      <c r="G81" s="43">
        <v>0</v>
      </c>
      <c r="H81" s="55">
        <f>F81+G81</f>
        <v>51</v>
      </c>
      <c r="I81" s="48">
        <v>42</v>
      </c>
      <c r="J81" s="103"/>
      <c r="K81" s="103"/>
      <c r="L81" s="104">
        <v>0</v>
      </c>
      <c r="M81" s="105">
        <f>I81</f>
        <v>42</v>
      </c>
      <c r="N81" s="176">
        <f>(M81-H81)*100/H81</f>
        <v>-17.647058823529413</v>
      </c>
      <c r="O81" s="48">
        <f>SUM(L81-G81)</f>
        <v>0</v>
      </c>
      <c r="P81" s="45">
        <f>SUM(N81:O81)</f>
        <v>-17.647058823529413</v>
      </c>
    </row>
    <row r="82" spans="2:16" ht="20.25" customHeight="1">
      <c r="B82" s="268" t="s">
        <v>188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70"/>
    </row>
    <row r="83" spans="2:16" ht="12.75">
      <c r="B83" s="41">
        <v>3</v>
      </c>
      <c r="C83" s="238" t="s">
        <v>50</v>
      </c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</row>
    <row r="84" spans="2:16" ht="12.75">
      <c r="B84" s="49"/>
      <c r="C84" s="328" t="s">
        <v>170</v>
      </c>
      <c r="D84" s="329"/>
      <c r="E84" s="329"/>
      <c r="F84" s="110">
        <v>2970</v>
      </c>
      <c r="G84" s="13">
        <v>0</v>
      </c>
      <c r="H84" s="121">
        <f>SUM(F84:G84)</f>
        <v>2970</v>
      </c>
      <c r="I84" s="121">
        <v>2801.5</v>
      </c>
      <c r="J84" s="51"/>
      <c r="K84" s="51"/>
      <c r="L84" s="51">
        <v>0</v>
      </c>
      <c r="M84" s="117">
        <f>SUM(I84:L84)</f>
        <v>2801.5</v>
      </c>
      <c r="N84" s="176">
        <f>(M84-H84)*100/H84</f>
        <v>-5.673400673400673</v>
      </c>
      <c r="O84" s="110">
        <f>SUM(L84-G84)</f>
        <v>0</v>
      </c>
      <c r="P84" s="110">
        <f>SUM(N84:O84)</f>
        <v>-5.673400673400673</v>
      </c>
    </row>
    <row r="85" spans="2:16" ht="24.75" customHeight="1">
      <c r="B85" s="268" t="s">
        <v>191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70"/>
    </row>
    <row r="86" spans="2:16" ht="12.75">
      <c r="B86" s="334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6"/>
    </row>
    <row r="87" spans="2:16" ht="12.75">
      <c r="B87" s="211" t="s">
        <v>215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3"/>
    </row>
    <row r="88" spans="2:16" ht="12.75">
      <c r="B88" s="98" t="s">
        <v>54</v>
      </c>
      <c r="C88" s="261" t="s">
        <v>53</v>
      </c>
      <c r="D88" s="262"/>
      <c r="E88" s="263"/>
      <c r="F88" s="30"/>
      <c r="G88" s="31"/>
      <c r="H88" s="72" t="s">
        <v>49</v>
      </c>
      <c r="I88" s="99"/>
      <c r="J88" s="99"/>
      <c r="K88" s="99"/>
      <c r="L88" s="99"/>
      <c r="M88" s="99"/>
      <c r="N88" s="12"/>
      <c r="O88" s="12"/>
      <c r="P88" s="12"/>
    </row>
    <row r="89" spans="2:16" ht="22.5" customHeight="1">
      <c r="B89" s="54" t="s">
        <v>49</v>
      </c>
      <c r="C89" s="264" t="s">
        <v>230</v>
      </c>
      <c r="D89" s="264"/>
      <c r="E89" s="264"/>
      <c r="F89" s="106">
        <v>0</v>
      </c>
      <c r="G89" s="100">
        <v>0</v>
      </c>
      <c r="H89" s="107">
        <f>SUM(F89:G89)</f>
        <v>0</v>
      </c>
      <c r="I89" s="106">
        <v>59.735</v>
      </c>
      <c r="J89" s="56"/>
      <c r="K89" s="56"/>
      <c r="L89" s="56">
        <v>0</v>
      </c>
      <c r="M89" s="106">
        <f>SUM(I89:L89)</f>
        <v>59.735</v>
      </c>
      <c r="N89" s="118">
        <v>0</v>
      </c>
      <c r="O89" s="118">
        <v>0</v>
      </c>
      <c r="P89" s="118">
        <f>SUM(N89:O89)</f>
        <v>0</v>
      </c>
    </row>
    <row r="90" spans="2:16" ht="27" customHeight="1">
      <c r="B90" s="268" t="s">
        <v>233</v>
      </c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70"/>
    </row>
    <row r="91" spans="2:16" ht="12.75">
      <c r="B91" s="42" t="s">
        <v>52</v>
      </c>
      <c r="C91" s="299" t="s">
        <v>51</v>
      </c>
      <c r="D91" s="300"/>
      <c r="E91" s="300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2"/>
    </row>
    <row r="92" spans="2:16" ht="24.75" customHeight="1">
      <c r="B92" s="35" t="s">
        <v>49</v>
      </c>
      <c r="C92" s="324" t="s">
        <v>231</v>
      </c>
      <c r="D92" s="325"/>
      <c r="E92" s="326"/>
      <c r="F92" s="43" t="s">
        <v>172</v>
      </c>
      <c r="G92" s="43">
        <v>0</v>
      </c>
      <c r="H92" s="55">
        <f>F92+G92</f>
        <v>0</v>
      </c>
      <c r="I92" s="48">
        <v>6</v>
      </c>
      <c r="J92" s="103"/>
      <c r="K92" s="103"/>
      <c r="L92" s="104">
        <v>0</v>
      </c>
      <c r="M92" s="105">
        <f>I92</f>
        <v>6</v>
      </c>
      <c r="N92" s="48">
        <v>0</v>
      </c>
      <c r="O92" s="48">
        <f>SUM(L92-G92)</f>
        <v>0</v>
      </c>
      <c r="P92" s="48">
        <f>SUM(N92:O92)</f>
        <v>0</v>
      </c>
    </row>
    <row r="93" spans="2:16" ht="25.5" customHeight="1">
      <c r="B93" s="268" t="s">
        <v>235</v>
      </c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70"/>
    </row>
    <row r="94" spans="2:16" ht="12.75">
      <c r="B94" s="41">
        <v>3</v>
      </c>
      <c r="C94" s="238" t="s">
        <v>50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</row>
    <row r="95" spans="2:16" ht="24.75" customHeight="1">
      <c r="B95" s="49"/>
      <c r="C95" s="328" t="s">
        <v>232</v>
      </c>
      <c r="D95" s="329"/>
      <c r="E95" s="329"/>
      <c r="F95" s="110">
        <v>0</v>
      </c>
      <c r="G95" s="13">
        <v>0</v>
      </c>
      <c r="H95" s="121">
        <f>SUM(F95:G95)</f>
        <v>0</v>
      </c>
      <c r="I95" s="121">
        <v>1659.32</v>
      </c>
      <c r="J95" s="51"/>
      <c r="K95" s="51"/>
      <c r="L95" s="51">
        <v>0</v>
      </c>
      <c r="M95" s="117">
        <f>SUM(I95:L95)</f>
        <v>1659.32</v>
      </c>
      <c r="N95" s="110">
        <f>M95-H95</f>
        <v>1659.32</v>
      </c>
      <c r="O95" s="110">
        <f>SUM(L95-G95)</f>
        <v>0</v>
      </c>
      <c r="P95" s="110">
        <f>SUM(N95:O95)</f>
        <v>1659.32</v>
      </c>
    </row>
    <row r="96" spans="2:16" ht="30.75" customHeight="1">
      <c r="B96" s="268" t="s">
        <v>236</v>
      </c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70"/>
    </row>
  </sheetData>
  <sheetProtection/>
  <mergeCells count="98">
    <mergeCell ref="C95:E95"/>
    <mergeCell ref="B96:P96"/>
    <mergeCell ref="C91:P91"/>
    <mergeCell ref="C92:E92"/>
    <mergeCell ref="B93:P93"/>
    <mergeCell ref="C94:P94"/>
    <mergeCell ref="B87:P87"/>
    <mergeCell ref="C88:E88"/>
    <mergeCell ref="C89:E89"/>
    <mergeCell ref="B90:P90"/>
    <mergeCell ref="C40:E40"/>
    <mergeCell ref="B41:P41"/>
    <mergeCell ref="C42:P42"/>
    <mergeCell ref="C29:E29"/>
    <mergeCell ref="C30:E30"/>
    <mergeCell ref="C39:E39"/>
    <mergeCell ref="C35:E35"/>
    <mergeCell ref="C36:E36"/>
    <mergeCell ref="B37:P37"/>
    <mergeCell ref="B38:P38"/>
    <mergeCell ref="C25:E25"/>
    <mergeCell ref="B26:P26"/>
    <mergeCell ref="C27:P27"/>
    <mergeCell ref="C28:E28"/>
    <mergeCell ref="B19:P19"/>
    <mergeCell ref="C20:P20"/>
    <mergeCell ref="C21:E21"/>
    <mergeCell ref="C24:E24"/>
    <mergeCell ref="B22:P22"/>
    <mergeCell ref="B23:P23"/>
    <mergeCell ref="B75:P75"/>
    <mergeCell ref="B76:P76"/>
    <mergeCell ref="C77:E77"/>
    <mergeCell ref="C78:E78"/>
    <mergeCell ref="B85:P85"/>
    <mergeCell ref="B86:P86"/>
    <mergeCell ref="B79:P79"/>
    <mergeCell ref="C80:P80"/>
    <mergeCell ref="C81:E81"/>
    <mergeCell ref="B82:P82"/>
    <mergeCell ref="C83:P83"/>
    <mergeCell ref="C84:E84"/>
    <mergeCell ref="C74:E74"/>
    <mergeCell ref="B67:P67"/>
    <mergeCell ref="C68:P68"/>
    <mergeCell ref="C69:E69"/>
    <mergeCell ref="C70:E70"/>
    <mergeCell ref="B71:P71"/>
    <mergeCell ref="C72:P72"/>
    <mergeCell ref="C73:E73"/>
    <mergeCell ref="B63:P63"/>
    <mergeCell ref="B64:P64"/>
    <mergeCell ref="C65:E65"/>
    <mergeCell ref="C66:E66"/>
    <mergeCell ref="C59:P59"/>
    <mergeCell ref="C60:E60"/>
    <mergeCell ref="C61:E61"/>
    <mergeCell ref="C62:E62"/>
    <mergeCell ref="C55:E55"/>
    <mergeCell ref="C56:E56"/>
    <mergeCell ref="C57:E57"/>
    <mergeCell ref="B58:P58"/>
    <mergeCell ref="C51:E51"/>
    <mergeCell ref="C52:E52"/>
    <mergeCell ref="B53:P53"/>
    <mergeCell ref="C54:P54"/>
    <mergeCell ref="C47:E47"/>
    <mergeCell ref="C48:E48"/>
    <mergeCell ref="B49:P49"/>
    <mergeCell ref="B50:P50"/>
    <mergeCell ref="C43:E43"/>
    <mergeCell ref="C44:E44"/>
    <mergeCell ref="B45:P45"/>
    <mergeCell ref="C46:P46"/>
    <mergeCell ref="B31:P31"/>
    <mergeCell ref="C32:P32"/>
    <mergeCell ref="C33:E33"/>
    <mergeCell ref="C34:E34"/>
    <mergeCell ref="B2:I2"/>
    <mergeCell ref="C4:E4"/>
    <mergeCell ref="F4:H4"/>
    <mergeCell ref="I4:M4"/>
    <mergeCell ref="C6:E6"/>
    <mergeCell ref="B8:P8"/>
    <mergeCell ref="N4:P4"/>
    <mergeCell ref="C5:E5"/>
    <mergeCell ref="C7:E7"/>
    <mergeCell ref="C9:E9"/>
    <mergeCell ref="F9:H9"/>
    <mergeCell ref="B10:P10"/>
    <mergeCell ref="B11:P11"/>
    <mergeCell ref="B12:P12"/>
    <mergeCell ref="C14:E14"/>
    <mergeCell ref="C17:P17"/>
    <mergeCell ref="C18:E18"/>
    <mergeCell ref="C15:E15"/>
    <mergeCell ref="B13:P13"/>
    <mergeCell ref="B16:P16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geOrder="overThenDown" paperSize="9" scale="84" r:id="rId1"/>
  <rowBreaks count="1" manualBreakCount="1">
    <brk id="31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5" zoomScaleNormal="75" zoomScalePageLayoutView="0" workbookViewId="0" topLeftCell="B1">
      <selection activeCell="I20" sqref="I20"/>
    </sheetView>
  </sheetViews>
  <sheetFormatPr defaultColWidth="9.140625" defaultRowHeight="12.75"/>
  <cols>
    <col min="1" max="1" width="8.8515625" style="19" hidden="1" customWidth="1"/>
    <col min="2" max="2" width="5.8515625" style="19" customWidth="1"/>
    <col min="3" max="4" width="10.7109375" style="19" customWidth="1"/>
    <col min="5" max="5" width="18.8515625" style="19" customWidth="1"/>
    <col min="6" max="6" width="22.8515625" style="19" customWidth="1"/>
    <col min="7" max="7" width="26.8515625" style="19" customWidth="1"/>
    <col min="8" max="8" width="25.00390625" style="19" customWidth="1"/>
    <col min="9" max="9" width="21.7109375" style="19" customWidth="1"/>
    <col min="10" max="10" width="20.8515625" style="19" customWidth="1"/>
    <col min="11" max="11" width="20.57421875" style="19" customWidth="1"/>
    <col min="12" max="16384" width="9.140625" style="19" customWidth="1"/>
  </cols>
  <sheetData>
    <row r="1" spans="1:11" ht="13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 customHeight="1">
      <c r="A2" s="16"/>
      <c r="B2" s="292" t="s">
        <v>78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7.25" customHeight="1">
      <c r="A3" s="16"/>
      <c r="K3" s="155" t="s">
        <v>61</v>
      </c>
    </row>
    <row r="4" spans="1:13" ht="25.5" customHeight="1">
      <c r="A4" s="16"/>
      <c r="B4" s="156" t="s">
        <v>70</v>
      </c>
      <c r="C4" s="375" t="s">
        <v>23</v>
      </c>
      <c r="D4" s="375"/>
      <c r="E4" s="375"/>
      <c r="F4" s="157" t="s">
        <v>71</v>
      </c>
      <c r="G4" s="157" t="s">
        <v>72</v>
      </c>
      <c r="H4" s="157" t="s">
        <v>73</v>
      </c>
      <c r="I4" s="157" t="s">
        <v>26</v>
      </c>
      <c r="J4" s="157" t="s">
        <v>74</v>
      </c>
      <c r="K4" s="158" t="s">
        <v>75</v>
      </c>
      <c r="L4" s="23"/>
      <c r="M4" s="23"/>
    </row>
    <row r="5" spans="1:11" ht="25.5" customHeight="1">
      <c r="A5" s="16"/>
      <c r="B5" s="159">
        <v>1</v>
      </c>
      <c r="C5" s="356">
        <v>2</v>
      </c>
      <c r="D5" s="357"/>
      <c r="E5" s="376"/>
      <c r="F5" s="158">
        <v>3</v>
      </c>
      <c r="G5" s="158">
        <v>4</v>
      </c>
      <c r="H5" s="158">
        <v>5</v>
      </c>
      <c r="I5" s="158" t="s">
        <v>76</v>
      </c>
      <c r="J5" s="158">
        <v>7</v>
      </c>
      <c r="K5" s="100" t="s">
        <v>77</v>
      </c>
    </row>
    <row r="6" spans="2:11" ht="13.5" customHeight="1">
      <c r="B6" s="160" t="s">
        <v>54</v>
      </c>
      <c r="C6" s="356" t="s">
        <v>79</v>
      </c>
      <c r="D6" s="357"/>
      <c r="E6" s="357"/>
      <c r="F6" s="96" t="s">
        <v>80</v>
      </c>
      <c r="G6" s="96"/>
      <c r="H6" s="96"/>
      <c r="I6" s="96"/>
      <c r="J6" s="96" t="s">
        <v>80</v>
      </c>
      <c r="K6" s="96" t="s">
        <v>80</v>
      </c>
    </row>
    <row r="7" spans="2:11" ht="13.5" customHeight="1">
      <c r="B7" s="161"/>
      <c r="C7" s="358" t="s">
        <v>81</v>
      </c>
      <c r="D7" s="358"/>
      <c r="E7" s="358"/>
      <c r="F7" s="96" t="s">
        <v>80</v>
      </c>
      <c r="G7" s="162"/>
      <c r="H7" s="162"/>
      <c r="I7" s="162"/>
      <c r="J7" s="96" t="s">
        <v>80</v>
      </c>
      <c r="K7" s="96" t="s">
        <v>80</v>
      </c>
    </row>
    <row r="8" spans="2:11" ht="20.25" customHeight="1">
      <c r="B8" s="161"/>
      <c r="C8" s="358" t="s">
        <v>82</v>
      </c>
      <c r="D8" s="358"/>
      <c r="E8" s="358"/>
      <c r="F8" s="96" t="s">
        <v>80</v>
      </c>
      <c r="G8" s="162"/>
      <c r="H8" s="162"/>
      <c r="I8" s="162"/>
      <c r="J8" s="96" t="s">
        <v>80</v>
      </c>
      <c r="K8" s="96" t="s">
        <v>80</v>
      </c>
    </row>
    <row r="9" spans="2:11" ht="13.5" customHeight="1">
      <c r="B9" s="161"/>
      <c r="C9" s="358" t="s">
        <v>83</v>
      </c>
      <c r="D9" s="358"/>
      <c r="E9" s="358"/>
      <c r="F9" s="96" t="s">
        <v>80</v>
      </c>
      <c r="G9" s="162"/>
      <c r="H9" s="162"/>
      <c r="I9" s="162"/>
      <c r="J9" s="96" t="s">
        <v>80</v>
      </c>
      <c r="K9" s="96" t="s">
        <v>80</v>
      </c>
    </row>
    <row r="10" spans="2:11" ht="13.5" customHeight="1">
      <c r="B10" s="161"/>
      <c r="C10" s="358" t="s">
        <v>84</v>
      </c>
      <c r="D10" s="358"/>
      <c r="E10" s="358"/>
      <c r="F10" s="96" t="s">
        <v>80</v>
      </c>
      <c r="G10" s="162"/>
      <c r="H10" s="162"/>
      <c r="I10" s="162"/>
      <c r="J10" s="96" t="s">
        <v>80</v>
      </c>
      <c r="K10" s="96" t="s">
        <v>80</v>
      </c>
    </row>
    <row r="11" spans="2:11" ht="18.75" customHeight="1">
      <c r="B11" s="359" t="s">
        <v>85</v>
      </c>
      <c r="C11" s="245"/>
      <c r="D11" s="245"/>
      <c r="E11" s="245"/>
      <c r="F11" s="245"/>
      <c r="G11" s="245"/>
      <c r="H11" s="245"/>
      <c r="I11" s="245"/>
      <c r="J11" s="245"/>
      <c r="K11" s="245"/>
    </row>
    <row r="12" spans="1:11" ht="13.5" customHeight="1">
      <c r="A12" s="16"/>
      <c r="B12" s="85">
        <v>2</v>
      </c>
      <c r="C12" s="223" t="s">
        <v>86</v>
      </c>
      <c r="D12" s="224"/>
      <c r="E12" s="224"/>
      <c r="F12" s="96" t="s">
        <v>80</v>
      </c>
      <c r="G12" s="96"/>
      <c r="H12" s="96"/>
      <c r="I12" s="96"/>
      <c r="J12" s="96" t="s">
        <v>80</v>
      </c>
      <c r="K12" s="96" t="s">
        <v>80</v>
      </c>
    </row>
    <row r="13" spans="1:11" ht="13.5" customHeight="1">
      <c r="A13" s="16"/>
      <c r="B13" s="359" t="s">
        <v>87</v>
      </c>
      <c r="C13" s="245"/>
      <c r="D13" s="245"/>
      <c r="E13" s="245"/>
      <c r="F13" s="245"/>
      <c r="G13" s="245"/>
      <c r="H13" s="245"/>
      <c r="I13" s="245"/>
      <c r="J13" s="245"/>
      <c r="K13" s="245"/>
    </row>
    <row r="14" spans="1:11" ht="13.5" customHeight="1">
      <c r="A14" s="16"/>
      <c r="B14" s="359" t="s">
        <v>88</v>
      </c>
      <c r="C14" s="245"/>
      <c r="D14" s="245"/>
      <c r="E14" s="245"/>
      <c r="F14" s="245"/>
      <c r="G14" s="245"/>
      <c r="H14" s="245"/>
      <c r="I14" s="245"/>
      <c r="J14" s="245"/>
      <c r="K14" s="245"/>
    </row>
    <row r="15" spans="1:11" ht="13.5" customHeight="1">
      <c r="A15" s="16"/>
      <c r="B15" s="69" t="s">
        <v>43</v>
      </c>
      <c r="C15" s="324" t="s">
        <v>89</v>
      </c>
      <c r="D15" s="325"/>
      <c r="E15" s="325"/>
      <c r="F15" s="163"/>
      <c r="G15" s="163"/>
      <c r="H15" s="163"/>
      <c r="I15" s="163"/>
      <c r="J15" s="163"/>
      <c r="K15" s="163"/>
    </row>
    <row r="16" spans="1:11" ht="13.5" customHeight="1">
      <c r="A16" s="16"/>
      <c r="B16" s="69"/>
      <c r="C16" s="324" t="s">
        <v>90</v>
      </c>
      <c r="D16" s="325"/>
      <c r="E16" s="325"/>
      <c r="F16" s="163"/>
      <c r="G16" s="163"/>
      <c r="H16" s="163"/>
      <c r="I16" s="163"/>
      <c r="J16" s="163"/>
      <c r="K16" s="163"/>
    </row>
    <row r="17" spans="1:11" ht="13.5" customHeight="1">
      <c r="A17" s="16"/>
      <c r="B17" s="359" t="s">
        <v>91</v>
      </c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 ht="18" customHeight="1">
      <c r="A18" s="16"/>
      <c r="B18" s="61" t="s">
        <v>49</v>
      </c>
      <c r="C18" s="362" t="s">
        <v>107</v>
      </c>
      <c r="D18" s="362"/>
      <c r="E18" s="324"/>
      <c r="F18" s="123"/>
      <c r="G18" s="123"/>
      <c r="H18" s="123"/>
      <c r="I18" s="123"/>
      <c r="J18" s="123"/>
      <c r="K18" s="123"/>
    </row>
    <row r="19" spans="1:11" ht="13.5" customHeight="1">
      <c r="A19" s="16"/>
      <c r="B19" s="61" t="s">
        <v>49</v>
      </c>
      <c r="C19" s="362" t="s">
        <v>108</v>
      </c>
      <c r="D19" s="362"/>
      <c r="E19" s="324"/>
      <c r="F19" s="123"/>
      <c r="G19" s="123"/>
      <c r="H19" s="123"/>
      <c r="I19" s="123"/>
      <c r="J19" s="123"/>
      <c r="K19" s="123"/>
    </row>
    <row r="20" spans="1:11" ht="13.5" customHeight="1">
      <c r="A20" s="16"/>
      <c r="B20" s="61"/>
      <c r="C20" s="362" t="s">
        <v>93</v>
      </c>
      <c r="D20" s="362"/>
      <c r="E20" s="324"/>
      <c r="F20" s="123"/>
      <c r="G20" s="123"/>
      <c r="H20" s="123"/>
      <c r="I20" s="123"/>
      <c r="J20" s="123"/>
      <c r="K20" s="123"/>
    </row>
    <row r="21" spans="1:11" ht="20.25" customHeight="1">
      <c r="A21" s="16"/>
      <c r="B21" s="61"/>
      <c r="C21" s="360" t="s">
        <v>92</v>
      </c>
      <c r="D21" s="361"/>
      <c r="E21" s="361"/>
      <c r="F21" s="123"/>
      <c r="G21" s="123"/>
      <c r="H21" s="123"/>
      <c r="I21" s="123"/>
      <c r="J21" s="123"/>
      <c r="K21" s="123"/>
    </row>
    <row r="22" spans="1:11" ht="13.5" customHeight="1">
      <c r="A22" s="16"/>
      <c r="B22" s="359" t="s">
        <v>94</v>
      </c>
      <c r="C22" s="245"/>
      <c r="D22" s="245"/>
      <c r="E22" s="245"/>
      <c r="F22" s="245"/>
      <c r="G22" s="245"/>
      <c r="H22" s="245"/>
      <c r="I22" s="245"/>
      <c r="J22" s="245"/>
      <c r="K22" s="245"/>
    </row>
    <row r="23" spans="1:11" ht="18" customHeight="1">
      <c r="A23" s="16"/>
      <c r="B23" s="61" t="s">
        <v>49</v>
      </c>
      <c r="C23" s="362" t="s">
        <v>107</v>
      </c>
      <c r="D23" s="362"/>
      <c r="E23" s="324"/>
      <c r="F23" s="123"/>
      <c r="G23" s="123"/>
      <c r="H23" s="123"/>
      <c r="I23" s="123"/>
      <c r="J23" s="123"/>
      <c r="K23" s="123"/>
    </row>
    <row r="24" spans="1:11" ht="20.25" customHeight="1">
      <c r="A24" s="16"/>
      <c r="B24" s="61" t="s">
        <v>49</v>
      </c>
      <c r="C24" s="362" t="s">
        <v>108</v>
      </c>
      <c r="D24" s="362"/>
      <c r="E24" s="324"/>
      <c r="F24" s="123"/>
      <c r="G24" s="123"/>
      <c r="H24" s="123"/>
      <c r="I24" s="123"/>
      <c r="J24" s="123"/>
      <c r="K24" s="123"/>
    </row>
    <row r="25" spans="1:11" ht="13.5" customHeight="1">
      <c r="A25" s="16"/>
      <c r="B25" s="61" t="s">
        <v>49</v>
      </c>
      <c r="C25" s="367" t="s">
        <v>93</v>
      </c>
      <c r="D25" s="367"/>
      <c r="E25" s="368"/>
      <c r="F25" s="123"/>
      <c r="G25" s="123"/>
      <c r="H25" s="123"/>
      <c r="I25" s="123"/>
      <c r="J25" s="123"/>
      <c r="K25" s="123"/>
    </row>
    <row r="26" spans="1:11" ht="13.5" customHeight="1">
      <c r="A26" s="16"/>
      <c r="B26" s="78" t="s">
        <v>42</v>
      </c>
      <c r="C26" s="377" t="s">
        <v>95</v>
      </c>
      <c r="D26" s="378"/>
      <c r="E26" s="379"/>
      <c r="F26" s="96" t="s">
        <v>80</v>
      </c>
      <c r="G26" s="96"/>
      <c r="H26" s="96"/>
      <c r="I26" s="96"/>
      <c r="J26" s="96" t="s">
        <v>80</v>
      </c>
      <c r="K26" s="96" t="s">
        <v>80</v>
      </c>
    </row>
    <row r="27" spans="2:11" ht="12.75">
      <c r="B27" s="20"/>
      <c r="C27" s="164"/>
      <c r="D27" s="20"/>
      <c r="E27" s="20"/>
      <c r="F27" s="20"/>
      <c r="G27" s="20"/>
      <c r="H27" s="20"/>
      <c r="I27" s="20"/>
      <c r="J27" s="20"/>
      <c r="K27" s="20"/>
    </row>
    <row r="28" spans="2:11" ht="12.75">
      <c r="B28" s="58" t="s">
        <v>96</v>
      </c>
      <c r="C28" s="58" t="s">
        <v>97</v>
      </c>
      <c r="D28" s="58"/>
      <c r="E28" s="58"/>
      <c r="F28" s="58"/>
      <c r="G28" s="20"/>
      <c r="H28" s="20"/>
      <c r="I28" s="20"/>
      <c r="J28" s="20"/>
      <c r="K28" s="20"/>
    </row>
    <row r="29" spans="2:11" ht="12.75">
      <c r="B29" s="58"/>
      <c r="C29" s="165" t="s">
        <v>114</v>
      </c>
      <c r="D29" s="58"/>
      <c r="E29" s="58"/>
      <c r="F29" s="58"/>
      <c r="G29" s="20"/>
      <c r="H29" s="20"/>
      <c r="I29" s="20"/>
      <c r="J29" s="20"/>
      <c r="K29" s="20"/>
    </row>
    <row r="30" spans="3:4" ht="12.75">
      <c r="C30" s="166"/>
      <c r="D30" s="58"/>
    </row>
    <row r="31" spans="2:11" ht="27.75" customHeight="1">
      <c r="B31" s="58" t="s">
        <v>98</v>
      </c>
      <c r="C31" s="167" t="s">
        <v>99</v>
      </c>
      <c r="D31" s="168"/>
      <c r="E31" s="168"/>
      <c r="F31" s="382" t="s">
        <v>234</v>
      </c>
      <c r="G31" s="382"/>
      <c r="H31" s="382"/>
      <c r="I31" s="382"/>
      <c r="J31" s="382"/>
      <c r="K31" s="382"/>
    </row>
    <row r="32" spans="1:11" s="170" customFormat="1" ht="10.5" customHeight="1">
      <c r="A32" s="169"/>
      <c r="C32" s="383"/>
      <c r="D32" s="383"/>
      <c r="E32" s="383"/>
      <c r="F32" s="383"/>
      <c r="G32" s="383"/>
      <c r="H32" s="383"/>
      <c r="I32" s="383"/>
      <c r="J32" s="383"/>
      <c r="K32" s="383"/>
    </row>
    <row r="33" spans="2:11" ht="13.5" customHeight="1">
      <c r="B33" s="58">
        <v>6</v>
      </c>
      <c r="C33" s="383" t="s">
        <v>100</v>
      </c>
      <c r="D33" s="383"/>
      <c r="E33" s="383"/>
      <c r="F33" s="383"/>
      <c r="G33" s="383"/>
      <c r="H33" s="383"/>
      <c r="I33" s="383"/>
      <c r="J33" s="383"/>
      <c r="K33" s="383"/>
    </row>
    <row r="34" spans="1:11" ht="33" customHeight="1">
      <c r="A34" s="16"/>
      <c r="B34" s="16"/>
      <c r="C34" s="373" t="s">
        <v>101</v>
      </c>
      <c r="D34" s="374"/>
      <c r="E34" s="374"/>
      <c r="F34" s="380" t="s">
        <v>115</v>
      </c>
      <c r="G34" s="381"/>
      <c r="H34" s="381"/>
      <c r="I34" s="381"/>
      <c r="J34" s="381"/>
      <c r="K34" s="381"/>
    </row>
    <row r="35" spans="1:11" ht="30" customHeight="1">
      <c r="A35" s="16"/>
      <c r="B35" s="16"/>
      <c r="C35" s="373" t="s">
        <v>102</v>
      </c>
      <c r="D35" s="374"/>
      <c r="E35" s="374"/>
      <c r="F35" s="370" t="s">
        <v>237</v>
      </c>
      <c r="G35" s="371"/>
      <c r="H35" s="371"/>
      <c r="I35" s="371"/>
      <c r="J35" s="371"/>
      <c r="K35" s="371"/>
    </row>
    <row r="36" spans="1:11" ht="27.75" customHeight="1">
      <c r="A36" s="16"/>
      <c r="B36" s="16"/>
      <c r="C36" s="373" t="s">
        <v>103</v>
      </c>
      <c r="D36" s="374"/>
      <c r="E36" s="374"/>
      <c r="F36" s="370" t="s">
        <v>175</v>
      </c>
      <c r="G36" s="371"/>
      <c r="H36" s="371"/>
      <c r="I36" s="371"/>
      <c r="J36" s="371"/>
      <c r="K36" s="371"/>
    </row>
    <row r="37" spans="1:11" ht="38.25" customHeight="1">
      <c r="A37" s="16"/>
      <c r="B37" s="16"/>
      <c r="C37" s="373" t="s">
        <v>104</v>
      </c>
      <c r="D37" s="374"/>
      <c r="E37" s="374"/>
      <c r="F37" s="370" t="s">
        <v>176</v>
      </c>
      <c r="G37" s="371"/>
      <c r="H37" s="371"/>
      <c r="I37" s="371"/>
      <c r="J37" s="371"/>
      <c r="K37" s="371"/>
    </row>
    <row r="38" spans="1:11" ht="14.25" customHeight="1">
      <c r="A38" s="16"/>
      <c r="B38" s="16"/>
      <c r="C38" s="340"/>
      <c r="D38" s="340"/>
      <c r="E38" s="340"/>
      <c r="F38" s="154"/>
      <c r="G38" s="154"/>
      <c r="H38" s="154"/>
      <c r="I38" s="154"/>
      <c r="J38" s="154"/>
      <c r="K38" s="154"/>
    </row>
    <row r="39" spans="1:11" ht="7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5">
      <c r="C40" s="372"/>
      <c r="D40" s="372"/>
      <c r="E40" s="372"/>
      <c r="F40" s="372"/>
      <c r="G40" s="16"/>
      <c r="H40" s="16"/>
      <c r="I40" s="16"/>
      <c r="J40" s="16"/>
      <c r="K40" s="16"/>
    </row>
    <row r="41" spans="3:11" ht="15">
      <c r="C41" s="171"/>
      <c r="D41" s="171"/>
      <c r="E41" s="171"/>
      <c r="F41" s="171"/>
      <c r="G41" s="172"/>
      <c r="H41" s="16"/>
      <c r="I41" s="363"/>
      <c r="J41" s="363"/>
      <c r="K41" s="363"/>
    </row>
    <row r="42" spans="3:11" ht="27.75" customHeight="1">
      <c r="C42" s="369" t="s">
        <v>177</v>
      </c>
      <c r="D42" s="369"/>
      <c r="E42" s="369"/>
      <c r="F42" s="369"/>
      <c r="G42" s="173"/>
      <c r="H42" s="174"/>
      <c r="I42" s="364" t="s">
        <v>178</v>
      </c>
      <c r="J42" s="365"/>
      <c r="K42" s="366"/>
    </row>
    <row r="43" spans="3:11" ht="12.75">
      <c r="C43" s="16"/>
      <c r="D43" s="16"/>
      <c r="E43" s="16"/>
      <c r="F43" s="16"/>
      <c r="G43" s="172" t="s">
        <v>0</v>
      </c>
      <c r="H43" s="16"/>
      <c r="I43" s="363" t="s">
        <v>1</v>
      </c>
      <c r="J43" s="363"/>
      <c r="K43" s="363"/>
    </row>
    <row r="45" spans="3:11" ht="12.75">
      <c r="C45" s="175"/>
      <c r="D45" s="175"/>
      <c r="E45" s="175"/>
      <c r="F45" s="175"/>
      <c r="G45" s="175"/>
      <c r="H45" s="175"/>
      <c r="I45" s="175"/>
      <c r="J45" s="175"/>
      <c r="K45" s="175"/>
    </row>
    <row r="46" spans="3:11" ht="12.75">
      <c r="C46" s="175"/>
      <c r="D46" s="175"/>
      <c r="E46" s="175"/>
      <c r="F46" s="175"/>
      <c r="G46" s="175"/>
      <c r="H46" s="175"/>
      <c r="I46" s="175"/>
      <c r="J46" s="175"/>
      <c r="K46" s="175"/>
    </row>
    <row r="47" spans="3:11" ht="12.75">
      <c r="C47" s="175"/>
      <c r="D47" s="175"/>
      <c r="E47" s="175"/>
      <c r="F47" s="175"/>
      <c r="G47" s="175"/>
      <c r="H47" s="175"/>
      <c r="I47" s="175"/>
      <c r="J47" s="175"/>
      <c r="K47" s="175"/>
    </row>
  </sheetData>
  <sheetProtection/>
  <mergeCells count="41">
    <mergeCell ref="B22:K22"/>
    <mergeCell ref="C26:E26"/>
    <mergeCell ref="C34:E34"/>
    <mergeCell ref="F34:K34"/>
    <mergeCell ref="F31:K31"/>
    <mergeCell ref="C32:K32"/>
    <mergeCell ref="C33:K33"/>
    <mergeCell ref="C37:E37"/>
    <mergeCell ref="C38:E38"/>
    <mergeCell ref="F35:K35"/>
    <mergeCell ref="C36:E36"/>
    <mergeCell ref="F36:K36"/>
    <mergeCell ref="B2:K2"/>
    <mergeCell ref="C4:E4"/>
    <mergeCell ref="C5:E5"/>
    <mergeCell ref="C19:E19"/>
    <mergeCell ref="C18:E18"/>
    <mergeCell ref="C8:E8"/>
    <mergeCell ref="C9:E9"/>
    <mergeCell ref="B17:K17"/>
    <mergeCell ref="C15:E15"/>
    <mergeCell ref="C12:E12"/>
    <mergeCell ref="I41:K41"/>
    <mergeCell ref="I42:K42"/>
    <mergeCell ref="I43:K43"/>
    <mergeCell ref="C23:E23"/>
    <mergeCell ref="C24:E24"/>
    <mergeCell ref="C25:E25"/>
    <mergeCell ref="C42:F42"/>
    <mergeCell ref="F37:K37"/>
    <mergeCell ref="C40:F40"/>
    <mergeCell ref="C35:E35"/>
    <mergeCell ref="C6:E6"/>
    <mergeCell ref="C7:E7"/>
    <mergeCell ref="B11:K11"/>
    <mergeCell ref="C21:E21"/>
    <mergeCell ref="C10:E10"/>
    <mergeCell ref="C20:E20"/>
    <mergeCell ref="C16:E16"/>
    <mergeCell ref="B13:K13"/>
    <mergeCell ref="B14:K14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2019-04-26T05:45:20Z</cp:lastPrinted>
  <dcterms:created xsi:type="dcterms:W3CDTF">2019-01-09T14:21:23Z</dcterms:created>
  <dcterms:modified xsi:type="dcterms:W3CDTF">2020-04-08T08:59:47Z</dcterms:modified>
  <cp:category/>
  <cp:version/>
  <cp:contentType/>
  <cp:contentStatus/>
</cp:coreProperties>
</file>